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Utilisateur\INGENECO Dropbox\INGENECO INTERNE EQUIPE\03 PROJETS\ADIVBOIS LCDIA\01 REFERENCEMENT\2022 04 07 PUBLICATION 4-1\"/>
    </mc:Choice>
  </mc:AlternateContent>
  <xr:revisionPtr revIDLastSave="0" documentId="13_ncr:1_{EC492FDF-412B-4EB1-82CD-F1E0AF1CD184}" xr6:coauthVersionLast="47" xr6:coauthVersionMax="47" xr10:uidLastSave="{00000000-0000-0000-0000-000000000000}"/>
  <workbookProtection workbookAlgorithmName="SHA-512" workbookHashValue="oHNfXoTQEE+Uh8P/MwVyJoTjzrQqc+kGzYYl93uQa+aBb/0LIaupgyHgyROTd8D/e4cE2P6UENkpgTnVVHLyHg==" workbookSaltValue="z5GRUnaLnvQNHQVthfVhbg==" workbookSpinCount="100000" lockStructure="1"/>
  <bookViews>
    <workbookView xWindow="-120" yWindow="-120" windowWidth="24240" windowHeight="13140" xr2:uid="{5E903A54-7932-46CC-9D51-7D8938BFBCC8}"/>
  </bookViews>
  <sheets>
    <sheet name="ACCUEIL" sheetId="7" r:id="rId1"/>
    <sheet name="PLANCHER A EMETTEUR THERMIQUE" sheetId="5" r:id="rId2"/>
    <sheet name="CHAPES" sheetId="6" r:id="rId3"/>
    <sheet name="ACCESSOIRE_PREPARATION" sheetId="10" r:id="rId4"/>
    <sheet name="REVETEMENTS DE SOL" sheetId="9" r:id="rId5"/>
    <sheet name="SUIVI VERSION" sheetId="8" state="hidden" r:id="rId6"/>
    <sheet name="LISTES" sheetId="2" state="hidden" r:id="rId7"/>
  </sheets>
  <definedNames>
    <definedName name="_xlnm.Print_Titles" localSheetId="3">ACCESSOIRE_PREPARATION!$1:$27</definedName>
    <definedName name="_xlnm.Print_Titles" localSheetId="2">CHAPES!$1:$24</definedName>
    <definedName name="_xlnm.Print_Titles" localSheetId="1">'PLANCHER A EMETTEUR THERMIQUE'!$1:$23</definedName>
    <definedName name="_xlnm.Print_Titles" localSheetId="4">'REVETEMENTS DE SOL'!$1:$24</definedName>
    <definedName name="LISTE_GS">LISTES!$G$2:$G$15</definedName>
    <definedName name="TYPE_DOCUMENT">LISTES!$I$2:$I$10</definedName>
    <definedName name="TYPE_PREPARATION_ACCESSOIRES">LISTES!$E$2:$E$3</definedName>
    <definedName name="TYPE_PROCEDE_CHAUFFANT">LISTES!$C$2:$C$4</definedName>
    <definedName name="TYPE_PROCEDE_SOL">LISTES!$A$2:$A$18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C28" i="10" l="1"/>
  <c r="AE28" i="10" s="1"/>
  <c r="AC29" i="10"/>
  <c r="AE29" i="10" s="1"/>
  <c r="AC30" i="10"/>
  <c r="AE30" i="10" s="1"/>
  <c r="AC31" i="10"/>
  <c r="AE31" i="10" s="1"/>
  <c r="AC32" i="10"/>
  <c r="AE32" i="10" s="1"/>
  <c r="AC33" i="10"/>
  <c r="AE33" i="10" s="1"/>
  <c r="AC34" i="10"/>
  <c r="AE34" i="10" s="1"/>
  <c r="AC35" i="10"/>
  <c r="AE35" i="10" s="1"/>
  <c r="AC36" i="10"/>
  <c r="AE36" i="10" s="1"/>
  <c r="AC37" i="10"/>
  <c r="AE37" i="10" s="1"/>
  <c r="AC38" i="10"/>
  <c r="AE38" i="10" s="1"/>
  <c r="AC39" i="10"/>
  <c r="AE39" i="10" s="1"/>
  <c r="AC40" i="10"/>
  <c r="AE40" i="10" s="1"/>
  <c r="AC41" i="10"/>
  <c r="AE41" i="10" s="1"/>
  <c r="AC42" i="10"/>
  <c r="AE42" i="10" s="1"/>
  <c r="AC43" i="10"/>
  <c r="AE43" i="10" s="1"/>
  <c r="AC44" i="10"/>
  <c r="AE44" i="10" s="1"/>
  <c r="AC45" i="10"/>
  <c r="AE45" i="10" s="1"/>
  <c r="AC46" i="10"/>
  <c r="AE46" i="10" s="1"/>
  <c r="AC47" i="10"/>
  <c r="AE47" i="10" s="1"/>
  <c r="AC48" i="10"/>
  <c r="AE48" i="10" s="1"/>
  <c r="AC49" i="10"/>
  <c r="AE49" i="10" s="1"/>
  <c r="AC50" i="10"/>
  <c r="AE50" i="10" s="1"/>
  <c r="AC51" i="10"/>
  <c r="AE51" i="10" s="1"/>
  <c r="AC52" i="10"/>
  <c r="AE52" i="10" s="1"/>
  <c r="AC53" i="10"/>
  <c r="AE53" i="10" s="1"/>
  <c r="AC54" i="10"/>
  <c r="AE54" i="10" s="1"/>
  <c r="AC55" i="10"/>
  <c r="AE55" i="10" s="1"/>
  <c r="AC56" i="10"/>
  <c r="AE56" i="10" s="1"/>
  <c r="AC57" i="10"/>
  <c r="AE57" i="10" s="1"/>
  <c r="AC58" i="10"/>
  <c r="AE58" i="10" s="1"/>
  <c r="AC59" i="10"/>
  <c r="AE59" i="10" s="1"/>
  <c r="AC60" i="10"/>
  <c r="AE60" i="10" s="1"/>
  <c r="AC61" i="10"/>
  <c r="AE61" i="10" s="1"/>
  <c r="AC62" i="10"/>
  <c r="AE62" i="10" s="1"/>
  <c r="AC63" i="10"/>
  <c r="AE63" i="10" s="1"/>
  <c r="AC64" i="10"/>
  <c r="AE64" i="10" s="1"/>
  <c r="AC65" i="10"/>
  <c r="AE65" i="10" s="1"/>
  <c r="AC66" i="10"/>
  <c r="AE66" i="10" s="1"/>
  <c r="AC67" i="10"/>
  <c r="AE67" i="10" s="1"/>
  <c r="AC68" i="10"/>
  <c r="AE68" i="10" s="1"/>
  <c r="AC69" i="10"/>
  <c r="AE69" i="10" s="1"/>
  <c r="AC70" i="10"/>
  <c r="AE70" i="10" s="1"/>
  <c r="AC71" i="10"/>
  <c r="AE71" i="10" s="1"/>
  <c r="AC72" i="10"/>
  <c r="AE72" i="10" s="1"/>
  <c r="AC73" i="10"/>
  <c r="AE73" i="10" s="1"/>
  <c r="AC74" i="10"/>
  <c r="AE74" i="10" s="1"/>
  <c r="AC75" i="10"/>
  <c r="AE75" i="10" s="1"/>
  <c r="AC25" i="9" l="1"/>
  <c r="AE25" i="9" s="1"/>
  <c r="AC26" i="9"/>
  <c r="AE26" i="9" s="1"/>
  <c r="AC27" i="9"/>
  <c r="AE27" i="9" s="1"/>
  <c r="AC28" i="9"/>
  <c r="AC29" i="9"/>
  <c r="AC30" i="9"/>
  <c r="AC31" i="9"/>
  <c r="AC32" i="9"/>
  <c r="AC33" i="9"/>
  <c r="AC34" i="9"/>
  <c r="AC35" i="9"/>
  <c r="V61" i="6"/>
  <c r="X61" i="6" s="1"/>
  <c r="V66" i="6"/>
  <c r="X66" i="6" s="1"/>
  <c r="V64" i="6"/>
  <c r="X64" i="6" s="1"/>
  <c r="V33" i="6"/>
  <c r="X33" i="6" s="1"/>
  <c r="V62" i="6"/>
  <c r="X62" i="6" s="1"/>
  <c r="V45" i="6"/>
  <c r="X45" i="6" s="1"/>
  <c r="V72" i="6"/>
  <c r="X72" i="6" s="1"/>
  <c r="V58" i="6"/>
  <c r="X58" i="6" s="1"/>
  <c r="V40" i="6"/>
  <c r="X40" i="6" s="1"/>
  <c r="V29" i="6"/>
  <c r="X29" i="6" s="1"/>
  <c r="V30" i="6"/>
  <c r="X30" i="6" s="1"/>
  <c r="V31" i="6"/>
  <c r="X31" i="6" s="1"/>
  <c r="V32" i="6"/>
  <c r="X32" i="6" s="1"/>
  <c r="V36" i="6"/>
  <c r="X36" i="6" s="1"/>
  <c r="V34" i="6"/>
  <c r="X34" i="6" s="1"/>
  <c r="V59" i="6"/>
  <c r="X59" i="6" s="1"/>
  <c r="V51" i="6"/>
  <c r="X51" i="6" s="1"/>
  <c r="V35" i="6"/>
  <c r="X35" i="6" s="1"/>
  <c r="V28" i="6"/>
  <c r="X28" i="6" s="1"/>
  <c r="V57" i="6"/>
  <c r="X57" i="6" s="1"/>
  <c r="V53" i="6"/>
  <c r="X53" i="6" s="1"/>
  <c r="V67" i="6"/>
  <c r="X67" i="6" s="1"/>
  <c r="V46" i="6"/>
  <c r="X46" i="6" s="1"/>
  <c r="V54" i="6"/>
  <c r="X54" i="6" s="1"/>
  <c r="V41" i="6"/>
  <c r="X41" i="6" s="1"/>
  <c r="V55" i="6"/>
  <c r="X55" i="6" s="1"/>
  <c r="V26" i="6"/>
  <c r="X26" i="6" s="1"/>
  <c r="V25" i="6"/>
  <c r="X25" i="6" s="1"/>
  <c r="V37" i="6"/>
  <c r="X37" i="6" s="1"/>
  <c r="V69" i="6"/>
  <c r="X69" i="6" s="1"/>
  <c r="V60" i="6"/>
  <c r="X60" i="6" s="1"/>
  <c r="V65" i="6"/>
  <c r="X65" i="6" s="1"/>
  <c r="V38" i="6"/>
  <c r="X38" i="6" s="1"/>
  <c r="V44" i="6"/>
  <c r="X44" i="6" s="1"/>
  <c r="V27" i="6"/>
  <c r="X27" i="6" s="1"/>
  <c r="V43" i="6"/>
  <c r="X43" i="6" s="1"/>
  <c r="V68" i="6"/>
  <c r="X68" i="6" s="1"/>
  <c r="V56" i="6"/>
  <c r="X56" i="6" s="1"/>
  <c r="V49" i="6"/>
  <c r="X49" i="6" s="1"/>
  <c r="V42" i="6"/>
  <c r="X42" i="6" s="1"/>
  <c r="V52" i="6"/>
  <c r="X52" i="6" s="1"/>
  <c r="V47" i="6"/>
  <c r="X47" i="6" s="1"/>
  <c r="V48" i="6"/>
  <c r="X48" i="6" s="1"/>
  <c r="V71" i="6"/>
  <c r="X71" i="6" s="1"/>
  <c r="V63" i="6"/>
  <c r="X63" i="6" s="1"/>
  <c r="AE32" i="9" l="1"/>
  <c r="AE30" i="9"/>
  <c r="AE29" i="9"/>
  <c r="AE34" i="9"/>
  <c r="AE33" i="9"/>
  <c r="AE31" i="9"/>
  <c r="AE28" i="9"/>
  <c r="AE35" i="9"/>
  <c r="Q24" i="5"/>
  <c r="S24" i="5" s="1"/>
  <c r="V50" i="6" l="1"/>
  <c r="V39" i="6"/>
  <c r="V70" i="6"/>
  <c r="X50" i="6" l="1"/>
  <c r="X39" i="6"/>
  <c r="X70" i="6"/>
  <c r="Q33" i="5" l="1"/>
  <c r="Q34" i="5"/>
  <c r="Q28" i="5"/>
  <c r="Q26" i="5"/>
  <c r="Q32" i="5"/>
  <c r="Q30" i="5"/>
  <c r="Q31" i="5"/>
  <c r="Q29" i="5"/>
  <c r="Q27" i="5"/>
  <c r="Q25" i="5"/>
  <c r="Q35" i="5"/>
  <c r="S35" i="5" s="1"/>
  <c r="S32" i="5" l="1"/>
  <c r="S26" i="5"/>
  <c r="S33" i="5"/>
  <c r="S25" i="5"/>
  <c r="S28" i="5"/>
  <c r="S27" i="5"/>
  <c r="S29" i="5"/>
  <c r="S34" i="5"/>
  <c r="S31" i="5"/>
  <c r="S30" i="5"/>
</calcChain>
</file>

<file path=xl/sharedStrings.xml><?xml version="1.0" encoding="utf-8"?>
<sst xmlns="http://schemas.openxmlformats.org/spreadsheetml/2006/main" count="2836" uniqueCount="597">
  <si>
    <t>TYPE</t>
  </si>
  <si>
    <t>TITULAIRE DE L'EVALUATION</t>
  </si>
  <si>
    <t>TYPE DOC</t>
  </si>
  <si>
    <t>REF</t>
  </si>
  <si>
    <t>PUBLIE LE</t>
  </si>
  <si>
    <t>AVIS LIMITE AU</t>
  </si>
  <si>
    <t>VALIDITE</t>
  </si>
  <si>
    <t>FABRICANT</t>
  </si>
  <si>
    <t>PROCEDE</t>
  </si>
  <si>
    <t>EVALUATION TECHNIQUE</t>
  </si>
  <si>
    <t>OUI</t>
  </si>
  <si>
    <t>NON</t>
  </si>
  <si>
    <t>EXAMINE PAR LE GS/COMEX LE</t>
  </si>
  <si>
    <t>DTA</t>
  </si>
  <si>
    <t>SO</t>
  </si>
  <si>
    <t>GS 06</t>
  </si>
  <si>
    <t>GS 07</t>
  </si>
  <si>
    <t>GS 09</t>
  </si>
  <si>
    <t>GS 12</t>
  </si>
  <si>
    <t>GS 13</t>
  </si>
  <si>
    <t>GS 16</t>
  </si>
  <si>
    <t>GS 19</t>
  </si>
  <si>
    <t>GS 20</t>
  </si>
  <si>
    <t>GS 21</t>
  </si>
  <si>
    <t>LISTE GS</t>
  </si>
  <si>
    <t>GS 2</t>
  </si>
  <si>
    <t>GS 3</t>
  </si>
  <si>
    <t>GS 5</t>
  </si>
  <si>
    <t>GS 14</t>
  </si>
  <si>
    <t>GS 17</t>
  </si>
  <si>
    <t>TYPE DOCUMENT</t>
  </si>
  <si>
    <t>ATex cas a</t>
  </si>
  <si>
    <t>ATex cas b</t>
  </si>
  <si>
    <t>ATex cas c</t>
  </si>
  <si>
    <t>Avis technique</t>
  </si>
  <si>
    <t>ETN</t>
  </si>
  <si>
    <t>Pass innovation</t>
  </si>
  <si>
    <t>ÉTÉ/ETA</t>
  </si>
  <si>
    <t>Autre</t>
  </si>
  <si>
    <t>DATE REFERENCEMENT</t>
  </si>
  <si>
    <t>OBSERVATIONS</t>
  </si>
  <si>
    <t xml:space="preserve"> -&gt; AT/DTA : Sur liste verte C2p (OUI/NON)
-&gt; ATex (Avis favorable / Avis défavorable)
-&gt; Autre : SO</t>
  </si>
  <si>
    <t>PLANCHER CHAUFFANTS</t>
  </si>
  <si>
    <t>Chape fluide knopp Prontopp Azo</t>
  </si>
  <si>
    <t>Knopp Chemie GmbH
(DE)</t>
  </si>
  <si>
    <t>13/17-1359_V1</t>
  </si>
  <si>
    <t>Mortier en granulats légers</t>
  </si>
  <si>
    <t>E 439</t>
  </si>
  <si>
    <t>Fassa
(FR)</t>
  </si>
  <si>
    <t>ANHYDRITEC
(FR)</t>
  </si>
  <si>
    <t>13/18-1408_V1</t>
  </si>
  <si>
    <t>RADDIFLUID C</t>
  </si>
  <si>
    <t>CASEA GMBH
(DE)</t>
  </si>
  <si>
    <t>13/17-1357_V2</t>
  </si>
  <si>
    <t>RADDIFLUID T</t>
  </si>
  <si>
    <t>13/17-1358_V1</t>
  </si>
  <si>
    <t>Chape fluide à base de ciment</t>
  </si>
  <si>
    <t>Chape fluide à base de sulfate de calcium</t>
  </si>
  <si>
    <t>Chape rapide</t>
  </si>
  <si>
    <t>Chape sèche</t>
  </si>
  <si>
    <t>Chape fluide à base de liants spéciaux</t>
  </si>
  <si>
    <t>Pentair Thermal Management Belgium NV 
(BE)</t>
  </si>
  <si>
    <t>Fenix Trading s.r.o
(TCH)</t>
  </si>
  <si>
    <t xml:space="preserve">Trescomat </t>
  </si>
  <si>
    <t>DANFOSS
(FR)</t>
  </si>
  <si>
    <t>DEVImat™-PRE</t>
  </si>
  <si>
    <t>Système Vivracome</t>
  </si>
  <si>
    <t>ACOME
(FR)</t>
  </si>
  <si>
    <t>13/17-1353_V1</t>
  </si>
  <si>
    <t>PRE Autorégulant Raychem</t>
  </si>
  <si>
    <t>Pentair Thermal Management Belgium NV
(BE)</t>
  </si>
  <si>
    <t>Dynacable SRC 5</t>
  </si>
  <si>
    <t>ACSO SAS 
(FR)</t>
  </si>
  <si>
    <t>KS</t>
  </si>
  <si>
    <t>EGS NELSON Easy Heat Ltd. 
(CA)</t>
  </si>
  <si>
    <t>Domocâble</t>
  </si>
  <si>
    <t>DEVIflex</t>
  </si>
  <si>
    <t>Système Dalsec</t>
  </si>
  <si>
    <t xml:space="preserve"> REHAU Tube Sarl
(FR)</t>
  </si>
  <si>
    <t>13/18-1393_V1</t>
  </si>
  <si>
    <t>Warmup FIS Câble - Warmup FIS PRE</t>
  </si>
  <si>
    <t>Warmup Plc
(GB)</t>
  </si>
  <si>
    <t>TYPE PROCEDE PLANCHER CHAUFFANT</t>
  </si>
  <si>
    <t>Plancher rayonnant electrique</t>
  </si>
  <si>
    <t>Plancher réversible</t>
  </si>
  <si>
    <t>EN RENOVATION</t>
  </si>
  <si>
    <t>Plancher chauffant hydraulique</t>
  </si>
  <si>
    <t>Revêtement de sol plastique</t>
  </si>
  <si>
    <t>Revêtement de sol plastique sol stratifié</t>
  </si>
  <si>
    <t>Carrelage</t>
  </si>
  <si>
    <t>Revêtement de sol coulé</t>
  </si>
  <si>
    <t>Revêtement de sol textile</t>
  </si>
  <si>
    <t>TYPE ACCESSOIRE ET PREPARATION</t>
  </si>
  <si>
    <t>Colle à carrelage</t>
  </si>
  <si>
    <t>Préparation de sol en barrière adhérent pour support humide ou exposé à des reprises d'humidité</t>
  </si>
  <si>
    <t>LOCAUX HUMIDES</t>
  </si>
  <si>
    <t>Système de revêtement pour sol et mur de douche à base de PVC</t>
  </si>
  <si>
    <t>ASPECT</t>
  </si>
  <si>
    <t>Plastique</t>
  </si>
  <si>
    <t>Gerflor</t>
  </si>
  <si>
    <t>OBSERVATIONS SUR DOMAINE D'EMPLOI</t>
  </si>
  <si>
    <t>Forbo Sarlino</t>
  </si>
  <si>
    <t>Tarkett</t>
  </si>
  <si>
    <t>Désolidarisation et/ou drainage sous carrelage</t>
  </si>
  <si>
    <t>Minéral</t>
  </si>
  <si>
    <t xml:space="preserve">Schlüter Ditra 25 </t>
  </si>
  <si>
    <t>Schlüter</t>
  </si>
  <si>
    <t>Schlüter
(FR)</t>
  </si>
  <si>
    <t>Blanke Permat</t>
  </si>
  <si>
    <t>Panther QE10</t>
  </si>
  <si>
    <t>Oxiegen GmbH
(FR)</t>
  </si>
  <si>
    <t>Oxiegen GmbH</t>
  </si>
  <si>
    <t>Interplast Kunststoffe GmbH
(DE)</t>
  </si>
  <si>
    <t>Interplast Kunststoffe GmbH</t>
  </si>
  <si>
    <t>Receveur de douche
à carreler</t>
  </si>
  <si>
    <t>Qboard</t>
  </si>
  <si>
    <t xml:space="preserve"> Jackon Insulation GmbH </t>
  </si>
  <si>
    <t xml:space="preserve"> Jackon Insulation GmbH 
(DE)</t>
  </si>
  <si>
    <t>13/18-1410_V1</t>
  </si>
  <si>
    <t xml:space="preserve">Wedi fundo integro </t>
  </si>
  <si>
    <t>Wedi France</t>
  </si>
  <si>
    <t>Wedi France
(FR)</t>
  </si>
  <si>
    <t>13/17-1383_V2</t>
  </si>
  <si>
    <t xml:space="preserve">Rappel : Dans l'évaluation le procédé est à priori dédié aux douches </t>
  </si>
  <si>
    <t xml:space="preserve">Panodur </t>
  </si>
  <si>
    <t>Lazer
(FR)</t>
  </si>
  <si>
    <t>Lazer</t>
  </si>
  <si>
    <t>Wedi fundo riolito Néo</t>
  </si>
  <si>
    <t xml:space="preserve">Chape anhydrite Vitosol </t>
  </si>
  <si>
    <t xml:space="preserve">Chaux et Ciments de Saint Hilaire </t>
  </si>
  <si>
    <t>Chaux et Ciments de Saint Hilaire 
(FR)</t>
  </si>
  <si>
    <t>T-Mix S.A.S</t>
  </si>
  <si>
    <t>T-mix CAF</t>
  </si>
  <si>
    <t>T-Mix S.A.S
(FR))</t>
  </si>
  <si>
    <t>13/19-1432_V1</t>
  </si>
  <si>
    <t>13/19-1448_V1</t>
  </si>
  <si>
    <t>LAFARGEHOLCIM
(FR)</t>
  </si>
  <si>
    <t>LAFARGEHOLCIM</t>
  </si>
  <si>
    <t>Knauf Brio 18</t>
  </si>
  <si>
    <t>Knauf</t>
  </si>
  <si>
    <t>KNAUF (FR)</t>
  </si>
  <si>
    <t>13/18-1415_V1</t>
  </si>
  <si>
    <t>Cemexa</t>
  </si>
  <si>
    <t>Cemexa
(FR)</t>
  </si>
  <si>
    <t>Fermacell</t>
  </si>
  <si>
    <t>Fermacell
(FR)</t>
  </si>
  <si>
    <t>13/19-1433_V1</t>
  </si>
  <si>
    <t>13/19-1429_V1</t>
  </si>
  <si>
    <t>Chape allégée Bétostyrène 1000</t>
  </si>
  <si>
    <t>Chape allégée</t>
  </si>
  <si>
    <t>Technique des Bétons Allégés</t>
  </si>
  <si>
    <t>13/18-1389_V2</t>
  </si>
  <si>
    <t>Technique des Bétons Allégés
(FR)</t>
  </si>
  <si>
    <t xml:space="preserve">LA CHAPE LIQUIDE CLASSIC SA R+R (recouvrement plus rapide) </t>
  </si>
  <si>
    <t xml:space="preserve">Agilia Chape Nivel C-1000-2019 / C-1100-2019 / C-1200-2019
(hors plancher chauffant) </t>
  </si>
  <si>
    <t>Cemex</t>
  </si>
  <si>
    <t>Cemex
(FR)</t>
  </si>
  <si>
    <t>Anhydritec</t>
  </si>
  <si>
    <t xml:space="preserve">Cemfloor HPC (hors plancher chauffant) </t>
  </si>
  <si>
    <t>13/17-1382_V2</t>
  </si>
  <si>
    <t>Sika</t>
  </si>
  <si>
    <t>Sika
(FR)</t>
  </si>
  <si>
    <t xml:space="preserve">La chape Vicat HPC (Hors Plancher Chauffant) </t>
  </si>
  <si>
    <t>Vicat</t>
  </si>
  <si>
    <t>Vicat
(FR)</t>
  </si>
  <si>
    <t>13/18-1388_V2</t>
  </si>
  <si>
    <t>Agilia Chape Thermic A-5000 / A-5600</t>
  </si>
  <si>
    <t>13/19-1420_V1</t>
  </si>
  <si>
    <t>EDYCEM BETON</t>
  </si>
  <si>
    <t>EDYCEM BETON
(FR)</t>
  </si>
  <si>
    <t>Fassa</t>
  </si>
  <si>
    <t>13/18-1404_V2</t>
  </si>
  <si>
    <t>KALKISS / métal / macro HP</t>
  </si>
  <si>
    <t>Knopp</t>
  </si>
  <si>
    <t>Gyvlonmobil</t>
  </si>
  <si>
    <t>Granuland</t>
  </si>
  <si>
    <t>Granumix</t>
  </si>
  <si>
    <t>Granuland
(FR)</t>
  </si>
  <si>
    <t>Placosol®</t>
  </si>
  <si>
    <t>Placoplatre</t>
  </si>
  <si>
    <t>Placoplatre
(FR)</t>
  </si>
  <si>
    <t>Durament Plus</t>
  </si>
  <si>
    <t>KNAUF Gips KG 
(DE)</t>
  </si>
  <si>
    <t>KNAUF</t>
  </si>
  <si>
    <t>13/17-1366_V1</t>
  </si>
  <si>
    <t>13/17-1365_V1</t>
  </si>
  <si>
    <t>Sika Viscochape / Métal / Force</t>
  </si>
  <si>
    <t>13/17-1370_V1</t>
  </si>
  <si>
    <t>Chape fluide à base de liant spéciaux</t>
  </si>
  <si>
    <t>La Chape BELITEX TA / Métal / Polymère / Verre</t>
  </si>
  <si>
    <t>Chryso</t>
  </si>
  <si>
    <t>13/17-1371_V1</t>
  </si>
  <si>
    <t>Agilia Chape Thermic A-7000 / A-7600</t>
  </si>
  <si>
    <t>Agilia chape thermic A-4000 /A-4600</t>
  </si>
  <si>
    <t>Lafarge Bétons</t>
  </si>
  <si>
    <t>Lafarge Bétons
(FR)</t>
  </si>
  <si>
    <t>Raddifluid premium</t>
  </si>
  <si>
    <t>CASEA GMBH</t>
  </si>
  <si>
    <t>Anhychape fluide</t>
  </si>
  <si>
    <t>Derivados Del Fluor</t>
  </si>
  <si>
    <t>Derivados Del Fluor
(ES)</t>
  </si>
  <si>
    <t>Fixit 830</t>
  </si>
  <si>
    <t>Fixit</t>
  </si>
  <si>
    <t>Fixit
(CH)</t>
  </si>
  <si>
    <t>Raddifluid sec</t>
  </si>
  <si>
    <t>SIKA Syntichape</t>
  </si>
  <si>
    <t xml:space="preserve">Texol-knauf </t>
  </si>
  <si>
    <t>OBSERVATIONS SUR EVALUATION TECHNIQUE</t>
  </si>
  <si>
    <t>TYPE PROCEDE DE SOL</t>
  </si>
  <si>
    <r>
      <t xml:space="preserve">SUPPORT BOIS
</t>
    </r>
    <r>
      <rPr>
        <b/>
        <sz val="1"/>
        <color rgb="FFF7EFD9"/>
        <rFont val="Calibri"/>
        <family val="2"/>
        <scheme val="minor"/>
      </rPr>
      <t>(PC)</t>
    </r>
  </si>
  <si>
    <r>
      <t xml:space="preserve">SUPPORT CLT ET OU AUTRES PROCEDES SOUS ATex / AT / DTA
</t>
    </r>
    <r>
      <rPr>
        <b/>
        <sz val="1"/>
        <color rgb="FFF7EFD9"/>
        <rFont val="Calibri"/>
        <family val="2"/>
        <scheme val="minor"/>
      </rPr>
      <t>(PC)</t>
    </r>
  </si>
  <si>
    <r>
      <t xml:space="preserve">SUPPORT BOIS
</t>
    </r>
    <r>
      <rPr>
        <b/>
        <sz val="1"/>
        <color rgb="FFF7EFD9"/>
        <rFont val="Calibri"/>
        <family val="2"/>
        <scheme val="minor"/>
      </rPr>
      <t>(PR)</t>
    </r>
  </si>
  <si>
    <r>
      <t xml:space="preserve">SUPPORT CLT ET OU AUTRES PROCEDES SOUS ATex / AT / DTA
</t>
    </r>
    <r>
      <rPr>
        <b/>
        <sz val="1"/>
        <color rgb="FFF7EFD9"/>
        <rFont val="Calibri"/>
        <family val="2"/>
        <scheme val="minor"/>
      </rPr>
      <t>(PR)</t>
    </r>
  </si>
  <si>
    <t>LOCAUX CLASSES E2 (UPEC)</t>
  </si>
  <si>
    <t>SUPPORT BOIS DTU 51.3</t>
  </si>
  <si>
    <t>SYNTHESE PROCEDE</t>
  </si>
  <si>
    <r>
      <t xml:space="preserve">SUPPORT A BASE DE LIANT HYDRAULIQUE
</t>
    </r>
    <r>
      <rPr>
        <b/>
        <sz val="1"/>
        <color rgb="FFF7EFD9"/>
        <rFont val="Calibri"/>
        <family val="2"/>
        <scheme val="minor"/>
      </rPr>
      <t>(PR)</t>
    </r>
  </si>
  <si>
    <r>
      <t>SUPPORT A BASE DE LIANT HYDRAULIQUE</t>
    </r>
    <r>
      <rPr>
        <b/>
        <sz val="1"/>
        <color rgb="FFF7EFD9"/>
        <rFont val="Calibri"/>
        <family val="2"/>
        <scheme val="minor"/>
      </rPr>
      <t xml:space="preserve">
(E2)</t>
    </r>
  </si>
  <si>
    <r>
      <t xml:space="preserve">SUPPORT A BASE DE LIANT HYDRAULIQUE
</t>
    </r>
    <r>
      <rPr>
        <b/>
        <sz val="1"/>
        <color rgb="FFF7EFD9"/>
        <rFont val="Calibri"/>
        <family val="2"/>
        <scheme val="minor"/>
      </rPr>
      <t>(E3)</t>
    </r>
  </si>
  <si>
    <t>LOCAUX CLASSES E1 (UPEC)</t>
  </si>
  <si>
    <t>OUI (INDIRECTEMENT)</t>
  </si>
  <si>
    <t>SUPPORT CLT ET/OU AUTRES PROCEDES SOUS ATex / AT / DTA</t>
  </si>
  <si>
    <r>
      <t xml:space="preserve">SUPPORT CLT ET/OU AUTRES PROCEDES SOUS ATex / AT / DTA
</t>
    </r>
    <r>
      <rPr>
        <b/>
        <sz val="1"/>
        <color rgb="FFF7EFD9"/>
        <rFont val="Calibri"/>
        <family val="2"/>
        <scheme val="minor"/>
      </rPr>
      <t>(E2)</t>
    </r>
  </si>
  <si>
    <r>
      <t xml:space="preserve">SUPPORT CLT ET/OU AUTRES PROCEDES SOUS ATex / AT / DTA
</t>
    </r>
    <r>
      <rPr>
        <b/>
        <sz val="1"/>
        <color rgb="FFF7EFD9"/>
        <rFont val="Calibri"/>
        <family val="2"/>
        <scheme val="minor"/>
      </rPr>
      <t>(E3)</t>
    </r>
  </si>
  <si>
    <t>- Les supports CLT et/ou les supports bois sous ATex/AT/DTA sont visés via l'évaluation technique dudit support.</t>
  </si>
  <si>
    <t>- Les supports CLT et/ou les supports bois sous ATex/AT/DTA sont visés via l'évaluation technique dudit support.
- Supports bois ou en panneaux dérivés du bois, aérés en sous-face et séparant au sein du même bâtiment des pièces chauffées aux mêmes périodes.</t>
  </si>
  <si>
    <t>- Les supports CLT et/ou les supports bois sous ATex/AT/DTA sont visés via l'évaluation technique dudit support.
- maintien de l'aération de la structure bois par la sous-face du plancher</t>
  </si>
  <si>
    <t>- Les supports CLT et/ou les supports bois sous ATex/AT/DTA sont visés via l'évaluation technique dudit support.
- Maintien de l'aération de la structure bois par la sous-face du plancher</t>
  </si>
  <si>
    <t>- Les supports CLT et/ou les supports bois sous ATex/AT/DTA sont visés via l'évaluation technique dudit support.
- Les planchers chauffant sur support bois sont visés pour des supports aérés en sous-face et séparant, au sein du même logement ou de la même entreprise, des pièces chauffées aux mêmes périodes</t>
  </si>
  <si>
    <t>- Les supports CLT et/ou les supports bois sous ATex/AT/DTA sont visés via l'évaluation technique dudit support.
- Supports bois ou en panneaux à base de bois, aérés en sous-face et séparant au sein du même bâtiment des pièces chauffées aux mêmes périodes.</t>
  </si>
  <si>
    <t xml:space="preserve">- Les supports CLT et/ou les supports bois sous ATex/AT/DTA sont visés via l'évaluation technique dudit support.
- Pour un plancher bois, l’aération de la sous-face doit être assurée en présence d’un plafond suspendu de perméance inférieure à 0,5 g/m².h.mmHg. </t>
  </si>
  <si>
    <t>DOMAINE D'EMPLOI VISE PAR L'EVALUATION (EXTRAIT)</t>
  </si>
  <si>
    <t>TC/TNC
dans le domaine d'emploi visé</t>
  </si>
  <si>
    <t>LOCAUX CLASSES E3 (UPEC)</t>
  </si>
  <si>
    <r>
      <t xml:space="preserve">SUPPORT BOIS DTU 51.3
</t>
    </r>
    <r>
      <rPr>
        <b/>
        <sz val="1"/>
        <color rgb="FFF7EFD9"/>
        <rFont val="Calibri"/>
        <family val="2"/>
        <scheme val="minor"/>
      </rPr>
      <t>(E2)</t>
    </r>
  </si>
  <si>
    <r>
      <t>SUPPORT BOIS DTU 51.3</t>
    </r>
    <r>
      <rPr>
        <b/>
        <sz val="1"/>
        <color rgb="FFF7EFD9"/>
        <rFont val="Calibri"/>
        <family val="2"/>
        <scheme val="minor"/>
      </rPr>
      <t xml:space="preserve">
(E3)</t>
    </r>
  </si>
  <si>
    <t>PLANCHER REVERSIBLES
(CHAUFFANT + RAFRAICHISSANT)</t>
  </si>
  <si>
    <t>Isolation phonique sous carrelage</t>
  </si>
  <si>
    <t>webersys acoustic</t>
  </si>
  <si>
    <t xml:space="preserve"> Saint Gobain Weber</t>
  </si>
  <si>
    <t>13/19-1447_V1</t>
  </si>
  <si>
    <t>Saint Gobain Weber
(FR)</t>
  </si>
  <si>
    <t xml:space="preserve">I-D 3GG </t>
  </si>
  <si>
    <t>13/19-1443_V1</t>
  </si>
  <si>
    <t>13/19-1458_V1</t>
  </si>
  <si>
    <t>14/10/2019
+08/01/2020</t>
  </si>
  <si>
    <t>Siniat Prégychape</t>
  </si>
  <si>
    <t xml:space="preserve">ETEX France Building Performance </t>
  </si>
  <si>
    <t>ETEX France Building Performance
(FR)</t>
  </si>
  <si>
    <t>13/19-1436_V2</t>
  </si>
  <si>
    <t>Advanci Chapfluid CCX</t>
  </si>
  <si>
    <t>13/19-1459_V1</t>
  </si>
  <si>
    <t>Cemfloor C20 / C20 Macro / C20 Métal</t>
  </si>
  <si>
    <t>13/19-1449_V1</t>
  </si>
  <si>
    <t>11/10/2019
+09/01/2020</t>
  </si>
  <si>
    <t>13/19-1446_V1</t>
  </si>
  <si>
    <t xml:space="preserve">
INTRODUCTION</t>
  </si>
  <si>
    <t>Création Ingénéco Technologies</t>
  </si>
  <si>
    <t>Le présent document est un outil permettant à l'utilisateur d'identifier rapidement les procédés existant pour un type de procédé et un domaine d'emploi donnés tout en ayant une information sur le fait que les procédés relèvent à priori de la Technique Courante ou Technique Non Courante.
Le référencement est basé sur les évaluations librement disponibles sur le site du CSTB (https://evaluation.cstb.fr/fr/rechercher/) ou directement sur les pages internet des tenants de système qui en font la publication.
Il est laissé aux industriels la possibilité de faire référencer leurs procédés avec la démarche de référencement mise en place via un formulaire en ligne. Certaines demandes de référencement ont d'ailleurs déjà été faites et sont en cours d'analyse.</t>
  </si>
  <si>
    <r>
      <rPr>
        <b/>
        <sz val="16"/>
        <color theme="1"/>
        <rFont val="Calibri"/>
        <family val="2"/>
        <scheme val="minor"/>
      </rPr>
      <t xml:space="preserve">NOTES :
• Le présent document est établi sur la base d'informations publiques à date. Ce document informatif est construit et communiqué de bonne foi. Il ne peut en rien se substituer à une étude approfondie de la part des acteurs contractuellement responsables. Il ne peut donc engager ni la responsabilité d'ADIVBOIS ni celle d'INGENECO Technologies ;
</t>
    </r>
    <r>
      <rPr>
        <sz val="16"/>
        <color theme="1"/>
        <rFont val="Calibri"/>
        <family val="2"/>
        <scheme val="minor"/>
      </rPr>
      <t>• Les informations données ont pour objectif de faciliter l'identification des procédés recherchés, elles sont issues de simplifications, aussi elle ne permettent pas de se dispenser de prendre connaissance des évaluations en question;
• Le classement TC/TNC dans le domaine d'emploi visé est donné en guise d'information, pour que le classement TC soit à priori valable, il est nécessaire que l'ensemble du référentiel soit respecté.</t>
    </r>
  </si>
  <si>
    <t>INDICE</t>
  </si>
  <si>
    <t>DATE</t>
  </si>
  <si>
    <t>OBSERVATION</t>
  </si>
  <si>
    <t>MODIFIE PAR</t>
  </si>
  <si>
    <t>SD</t>
  </si>
  <si>
    <t xml:space="preserve">Botament AE Aquanatte étanchéité </t>
  </si>
  <si>
    <t>MC-Chimie SARL 
(FR)</t>
  </si>
  <si>
    <t>MC Bauchemie GmbH &amp; Co. KG 
(DE)</t>
  </si>
  <si>
    <t>13/19-1428_V1</t>
  </si>
  <si>
    <t xml:space="preserve">Etanchéité de planchers intermédiaires sous carrelage </t>
  </si>
  <si>
    <t>13/19-1437_V1</t>
  </si>
  <si>
    <t xml:space="preserve">Système Aquaproof
650 PI </t>
  </si>
  <si>
    <t xml:space="preserve">Sikalastic 155 PI </t>
  </si>
  <si>
    <t>13/19-1438_V1</t>
  </si>
  <si>
    <t>SA 500 / SA 500 fibre</t>
  </si>
  <si>
    <t>13/19-1445_V1</t>
  </si>
  <si>
    <t>Fassa
(IT)</t>
  </si>
  <si>
    <t>- Les supports CLT et/ou les supports bois sous ATex/AT/DTA sont visés via l'évaluation technique dudit support.
- maintien de l'aération de la structure bois par la sous-face du plancher
- Pour les supports à base de bois, les locaux avec siphon de sol sont exclus</t>
  </si>
  <si>
    <t>Cermix
(FR)</t>
  </si>
  <si>
    <t>13/19-1462_V1</t>
  </si>
  <si>
    <t xml:space="preserve">Manucem N  / Chapecem N </t>
  </si>
  <si>
    <t>PRB
(FR)</t>
  </si>
  <si>
    <t>13/18-1405_V2</t>
  </si>
  <si>
    <t>Désolidarisation sous carrelage</t>
  </si>
  <si>
    <t>Blanke
(DE)</t>
  </si>
  <si>
    <t>13/19-1463_V1</t>
  </si>
  <si>
    <t>13/19-1453_V2</t>
  </si>
  <si>
    <t>13/19-1460_V1</t>
  </si>
  <si>
    <r>
      <t xml:space="preserve">- Les supports CLT et/ou les supports bois sous ATex/AT/DTA sont visés via l'évaluation technique dudit support.
- Supports en bois ou en panneaux dérivés du bois,  aérés en sous-face, et séparant au sein du même logement ou de la même entreprise, des pièces chauffées aux mêmes périodes
</t>
    </r>
    <r>
      <rPr>
        <sz val="11"/>
        <color rgb="FFFF0000"/>
        <rFont val="Calibri"/>
        <family val="2"/>
        <scheme val="minor"/>
      </rPr>
      <t>- Les supports à base de bois avec siphon de sol sont exclus.</t>
    </r>
  </si>
  <si>
    <t xml:space="preserve">Isolation phonique sous carrelage </t>
  </si>
  <si>
    <t>PRB Planiphone confort</t>
  </si>
  <si>
    <t>13/19-1452_V1</t>
  </si>
  <si>
    <t>weberniv express</t>
  </si>
  <si>
    <t xml:space="preserve"> Saint Gobain Weber
(FR)</t>
  </si>
  <si>
    <t>Water-stop SPEC</t>
  </si>
  <si>
    <t>Estil Guru
(ES)</t>
  </si>
  <si>
    <t>13/19-1455_V1</t>
  </si>
  <si>
    <t>Water-stop SEPI</t>
  </si>
  <si>
    <t>Annule et remplace l'Avis Technique 13/19-1436_V1 référencé le 14/10/2019</t>
  </si>
  <si>
    <t>Procédé de confort</t>
  </si>
  <si>
    <t>ECmat 120T STE</t>
  </si>
  <si>
    <t>DANFOSS</t>
  </si>
  <si>
    <t>13/20-1465_V1</t>
  </si>
  <si>
    <t>Le DTA 13/19-1453_V2 annule et remplace le DTA 13/19-1453_V1 référencé le 08/01/2020</t>
  </si>
  <si>
    <t>Le DTA 13/19-1460_V1 annule et remplace le DTA 13/15-1265 référencé le 14/10/2019</t>
  </si>
  <si>
    <t>191 LANKO LIANT - 193 LANKO CHAPE</t>
  </si>
  <si>
    <t>ParexGroup
(FR)</t>
  </si>
  <si>
    <t>Profoil SPEC</t>
  </si>
  <si>
    <t>Progress Profiles SPa 
(IT)</t>
  </si>
  <si>
    <t>13/18-1411_V1</t>
  </si>
  <si>
    <t>Système de Protection à l’Eau sous Carrelage (SPEC) type nattes</t>
  </si>
  <si>
    <t>Schlüter Kerdi 200 SPEC</t>
  </si>
  <si>
    <t>13/18-1391_V1</t>
  </si>
  <si>
    <t>Nietos de Miguel Martinez Ramirez 
(ES)</t>
  </si>
  <si>
    <t>Ardex SK 100 SPEC</t>
  </si>
  <si>
    <t>ARDEX
(FR)</t>
  </si>
  <si>
    <t>Imperband</t>
  </si>
  <si>
    <t>weber membrane SPEC</t>
  </si>
  <si>
    <r>
      <rPr>
        <b/>
        <sz val="11"/>
        <rFont val="Calibri"/>
        <family val="2"/>
        <scheme val="minor"/>
      </rPr>
      <t xml:space="preserve">ONGLET PLANCHER A EMETTEUR THERMIQUE
</t>
    </r>
    <r>
      <rPr>
        <u/>
        <sz val="11"/>
        <rFont val="Calibri"/>
        <family val="2"/>
        <scheme val="minor"/>
      </rPr>
      <t>• Ajout de :</t>
    </r>
    <r>
      <rPr>
        <b/>
        <sz val="11"/>
        <rFont val="Calibri"/>
        <family val="2"/>
        <scheme val="minor"/>
      </rPr>
      <t xml:space="preserve">
   - ECmat 120T STE : DTA 13/20-1465_V1
ONGLET REVT SOL_ACCESSOIRE_PREPARATION</t>
    </r>
    <r>
      <rPr>
        <sz val="11"/>
        <rFont val="Calibri"/>
        <family val="2"/>
        <scheme val="minor"/>
      </rPr>
      <t xml:space="preserve">
• </t>
    </r>
    <r>
      <rPr>
        <u/>
        <sz val="11"/>
        <rFont val="Calibri"/>
        <family val="2"/>
        <scheme val="minor"/>
      </rPr>
      <t>Modification de :</t>
    </r>
    <r>
      <rPr>
        <sz val="11"/>
        <rFont val="Calibri"/>
        <family val="2"/>
        <scheme val="minor"/>
      </rPr>
      <t xml:space="preserve">
   - I-D 3GG AT 13/19-1443_V1 : passage sur lsite verte C2p
   - Tous les domaine d'emploi de "Chape fluide à base de sulfate de calcium" pour l'emploi en locaux E3.
• </t>
    </r>
    <r>
      <rPr>
        <u/>
        <sz val="11"/>
        <rFont val="Calibri"/>
        <family val="2"/>
        <scheme val="minor"/>
      </rPr>
      <t>Supression et remplacement   :</t>
    </r>
    <r>
      <rPr>
        <sz val="11"/>
        <rFont val="Calibri"/>
        <family val="2"/>
        <scheme val="minor"/>
      </rPr>
      <t xml:space="preserve">
   - de AT 13/16-1349 par AT 13/19-1462_V1 (Schluter ditra 25)
   - de DTA 13/15-1273_V2 par DTA 13/15-1273_V2.1 (chape liquide initio)
   - de DTA 13/19-1453_V1 par 13/19-1453_V2 (Cemfloor C20...)
   - de DTA 13/16-1342 par 13/19-1457_V1 (Agilia Chape Thermic A-7000) + modif obs DA
   - de DTA 13/16-1334 par 13/19-1450_V1 (Raddifluid premium)+ modif obs DA
   - de DTA 13/15-1265 par 13/19-1460_V1 (Raddifluid sec)+ modif obs DA
   - de l'AT 13/16-1348 par l'AT 13/19-1463_V1 (Blanke permat)</t>
    </r>
  </si>
  <si>
    <t>SIKA
(FR)</t>
  </si>
  <si>
    <t>Les supports à base de bois sont uniquement visés en rénovation dans les locaux humides à usage privatif P3E2, sans siphon de sol avec pose collée</t>
  </si>
  <si>
    <t xml:space="preserve">Les supports à base de bois sont uniquement visés en rénovation dans les locaux humides à usage privatif P3E2, sans siphon de sol avec pose collée. </t>
  </si>
  <si>
    <t>webertec superflex D2</t>
  </si>
  <si>
    <t xml:space="preserve">La mise en œuvre sur ancien support à base de bois est limitée aux locaux humides privatifs sans siphon de sol. </t>
  </si>
  <si>
    <t>13/19-1439_V1</t>
  </si>
  <si>
    <t>ITALSEC AT</t>
  </si>
  <si>
    <t>LPH
(FR)</t>
  </si>
  <si>
    <t xml:space="preserve">Les supports à base de bois sont uniquement visés en rénovation dans les locaux humides à usages privatif classé P3 E2 au plus sans siphon de sol avec une pose collée. Ces supports doivent avoir leurs sousfaces ventilées. </t>
  </si>
  <si>
    <t>13/19-1424_V2</t>
  </si>
  <si>
    <t>SPE XL</t>
  </si>
  <si>
    <t>Labo France
(FR)</t>
  </si>
  <si>
    <t>13/19-1423_V1</t>
  </si>
  <si>
    <t>Les supports à base de bois sont uniquement visés en rénovation dans les locaux humides à usages privatif classé P3 E2 au plus sans siphon de sol avec une pose collée. Ces supports doivent avoir leurs sousfaces ventilées</t>
  </si>
  <si>
    <t>Schlüter Kerdi 200 SEPI</t>
  </si>
  <si>
    <t>13/18-1392_V1</t>
  </si>
  <si>
    <t>Prothéane EP4S pour cuisine collective</t>
  </si>
  <si>
    <t>SPPM
(FR)</t>
  </si>
  <si>
    <t>Cermiproof ST planchers intermédiaires</t>
  </si>
  <si>
    <t xml:space="preserve">Sur support bois, limitation aux locaux classés E2 et uniquement avec carrelage en pose collée sans siphon de sol. </t>
  </si>
  <si>
    <t>Ardex SK 100 étanchéité</t>
  </si>
  <si>
    <t>Mapei
(FR)</t>
  </si>
  <si>
    <t>Mapelastic smart</t>
  </si>
  <si>
    <r>
      <rPr>
        <u/>
        <sz val="11"/>
        <color theme="1"/>
        <rFont val="Calibri"/>
        <family val="2"/>
        <scheme val="minor"/>
      </rPr>
      <t>• Ajout de :</t>
    </r>
    <r>
      <rPr>
        <sz val="11"/>
        <color theme="1"/>
        <rFont val="Calibri"/>
        <family val="2"/>
        <scheme val="minor"/>
      </rPr>
      <t xml:space="preserve">
   - DTA 13/18-1405_V2 (Manucem N / Chapecem N)
   - AT 13/19-1452_V1 (PRB Planiphone confort)
   - DTA 13/19-1461_V1 (weberniv express)
   - AT 13/19-1455_V1 (Water-stop SPEC)
   - AT 13/19-1454_V1(Water-stop SEPI)
   - DTA 13/18-1409_V2 (191 LANKO LIANT - 193 LANKO CHAPE)
   - AT 13/18-1411_V1 (Profoil SPEC)
   - AT 13/18-1391_V1 (Schlüter Kerdi 200 SPEC)
   - AT 13/18-1397_V1 (DRY 50)
   - AT 13/16-1329 (ARDEX SK 100 SPEC)
   - AT 13/16-1319 (Imperband)
   - AT 13/15-1271*01 Ext (PRB Natte Ceramic SPEC)
   - AT 13/15-1271 (Biber BD20 SPEC)
   - AT 13/15-1297 (weber membrane SPEC)
   - AT 13/15-1269 (Durabase SPEC )
   - AT 13/19-1454_V1 (Water-stop SEPI)
   - AT 13/19-1438_V1 (Sikalastic 155 PI)
   - AT 13/19-1437_V1 (Système Aquaproof 650 PI)
   - AT 13/19-1439_V1 (webertec superflex D2)
   - AT 13/19-1428_V1 (Botament AE Aquanatte étanchéité)
   - AT 13/16-1339 +13/16-1339*01 Mod (Cermitanche)
   - AT 13/19-1424_V2 (ITALSEC AT)
   - AT 13/18-1417_V1 (CEGELASTIC)
   - AT 13/19-1423_V1 (SPE XL)
   - AT 13/18-1413_V1 (PRB CEL CERAMIC Planchers Intermédiaires)
   - AT 13/18-1386_V1 (webersys hydro stop)</t>
    </r>
  </si>
  <si>
    <t xml:space="preserve">   - AT 13/18-1392_V1 (Schlüter Kerdi 200 SEPI)
   - AT 13/17-1376_V1 (Starcoat in)
   - AT 13/16-1318_V1 (Sikalastic 850 W)
   - AT 13/17-1361_V1 (Prothéane EP4S pour cuisine collective)
   - AT 13/17-1360_V1  (588 Enduit d’étanchéité PI)
   - AT 13/16-1330 (Ardex SK 100 étanchéité)
   - AT 13/17-1362_V1 (Cermiproof ST planchers intermédiaires)
   - AT 13/16-1331 (Mapelastic smart)</t>
  </si>
  <si>
    <t>07/05/2020
+ 01/02/2021</t>
  </si>
  <si>
    <t>13/17-1360_V2</t>
  </si>
  <si>
    <t xml:space="preserve"> -&gt; AT/DTA : Sur liste verte C2p (OUI/NON à date de référencement)
-&gt; ATex (Avis favorable / Avis défavorable)
-&gt; Autre : SO</t>
  </si>
  <si>
    <t>586 LANKOPHONIC PLAK +</t>
  </si>
  <si>
    <t>588 Enduit d’étanchéité</t>
  </si>
  <si>
    <t>13/17-1378_V3</t>
  </si>
  <si>
    <t>13/19-1434_V2</t>
  </si>
  <si>
    <t>585-19 Lankophonic
Rouleau</t>
  </si>
  <si>
    <t>06/05/2020
+ 01/02/2021</t>
  </si>
  <si>
    <t>13/18-1409_V3</t>
  </si>
  <si>
    <t>192 Lanko liant express - 194 Lanko chape express</t>
  </si>
  <si>
    <t>13/18-1395_V2</t>
  </si>
  <si>
    <r>
      <rPr>
        <b/>
        <sz val="11"/>
        <color theme="1"/>
        <rFont val="Calibri"/>
        <family val="2"/>
        <scheme val="minor"/>
      </rPr>
      <t>ONGLET REVT SOL_ACCESSOIRE_PREPARATION</t>
    </r>
    <r>
      <rPr>
        <sz val="11"/>
        <color theme="1"/>
        <rFont val="Calibri"/>
        <family val="2"/>
        <scheme val="minor"/>
      </rPr>
      <t xml:space="preserve">
• </t>
    </r>
    <r>
      <rPr>
        <u/>
        <sz val="11"/>
        <color theme="1"/>
        <rFont val="Calibri"/>
        <family val="2"/>
        <scheme val="minor"/>
      </rPr>
      <t>Supression et remplacement de  :</t>
    </r>
    <r>
      <rPr>
        <sz val="11"/>
        <color theme="1"/>
        <rFont val="Calibri"/>
        <family val="2"/>
        <scheme val="minor"/>
      </rPr>
      <t xml:space="preserve">
   - l'AT 13/17-1360_V1 par L'AT 13/17-1360_V2 du 588 ENDUIT D'ETANCHEITE
   - le DTA 13/18-1409_V2 par l'AT 13/18-1409_V3 du 191 Lanko liant / 193 Lanko chape
</t>
    </r>
    <r>
      <rPr>
        <u/>
        <sz val="11"/>
        <color theme="1"/>
        <rFont val="Calibri"/>
        <family val="2"/>
        <scheme val="minor"/>
      </rPr>
      <t>• Ajout de :</t>
    </r>
    <r>
      <rPr>
        <sz val="11"/>
        <color theme="1"/>
        <rFont val="Calibri"/>
        <family val="2"/>
        <scheme val="minor"/>
      </rPr>
      <t xml:space="preserve">
   - l'AT 13/17-1378_V3 du 586 LANKOPHONIC PLAK +
   - l'AT 13/16-1338_V3 du 585 LANKOPHONIC ROULEAU
   - l'AT 13/19-1434_V2 du 585-19 LANKOPHONIC ROULEAU
   - DTA 13/18-1395_V2 du 192 LANKO LIANT EXPRESS - 194 LANKO CHAPE EXPRESS</t>
    </r>
  </si>
  <si>
    <t>Sur liste verte au 07/07/2021</t>
  </si>
  <si>
    <t>Ardex A38</t>
  </si>
  <si>
    <t>ARDEX France</t>
  </si>
  <si>
    <t>13/18-1396_V2</t>
  </si>
  <si>
    <t>13/17-1368_V2</t>
  </si>
  <si>
    <t>Cégésol MCN</t>
  </si>
  <si>
    <t>weberniv rapid</t>
  </si>
  <si>
    <t>13/18-1401_V2</t>
  </si>
  <si>
    <t>13/17-1361_V2</t>
  </si>
  <si>
    <t>13/17-1362_V2</t>
  </si>
  <si>
    <t>13/20-1471_V1</t>
  </si>
  <si>
    <t>L'AT 13/20-1471_V1 annule et remplace l'AT 13/15-1284
Sur liste verte de la C2p au 07/07/2021</t>
  </si>
  <si>
    <t>13/19-1419_V2</t>
  </si>
  <si>
    <t>La chape allégée Politerm 1000 / Politerm 2000</t>
  </si>
  <si>
    <t>EDILTECO Group</t>
  </si>
  <si>
    <t>- Les supports CLT et/ou les supports bois sous ATex/AT/DTA sont visés via l'évaluation technique dudit support</t>
  </si>
  <si>
    <t>13/20-1473_V1</t>
  </si>
  <si>
    <r>
      <t>"</t>
    </r>
    <r>
      <rPr>
        <i/>
        <sz val="11"/>
        <rFont val="Calibri"/>
        <family val="2"/>
        <scheme val="minor"/>
      </rPr>
      <t>supports en bois ou en panneaux dérivés du bois,  aérés en sous-face, et séparant au sein du même logement ou de la même entreprise, des pièces chauffées aux mêmes périodes</t>
    </r>
    <r>
      <rPr>
        <sz val="11"/>
        <rFont val="Calibri"/>
        <family val="2"/>
        <scheme val="minor"/>
      </rPr>
      <t>"</t>
    </r>
  </si>
  <si>
    <t>13/20-1469_V1</t>
  </si>
  <si>
    <t>Sur liste verte au 08/07/2021</t>
  </si>
  <si>
    <t>Le DTA 13/20-1469_V1 annule et remplace le DTA 13/15-1264 référencé le 14/10/2019
Sur liste verte au 08/07/2021</t>
  </si>
  <si>
    <t>le DTA 13/20-1470_V1 annule et remplace l’Avis Technique 13/15-1283_V1 référencé le 14/10/2019.</t>
  </si>
  <si>
    <t>13/20-1470_V1</t>
  </si>
  <si>
    <t xml:space="preserve">Saga² Connect </t>
  </si>
  <si>
    <t>12/20-1793_V1</t>
  </si>
  <si>
    <t>sur liste verte au 08/07/2021</t>
  </si>
  <si>
    <t>Avis Technique 13/17-1367_V2 annule et remplace l’Avis Technique 13/17-1367_V1 référencé le 10/12/2018
sur liste verte de la C2p au 08/07/2021</t>
  </si>
  <si>
    <t>Raychem T2Blue-10 /  T2Blue Mat</t>
  </si>
  <si>
    <t>l’Avis Technique 13/15-1295_V1  annule et remplace l’Avis Technique 13/15-1295 référencé le 10/12/2018
Sur liste verte de la C2p au 08/07/2021</t>
  </si>
  <si>
    <t>13/15-1295_V1</t>
  </si>
  <si>
    <t>’Avis Technique 13/17-1364_V2 annule et remplace l'’Avis Technique 13/13/17-1364_V1 référencé le 10/12/2018
Sur liste verte de la C2p au 08/07/2021</t>
  </si>
  <si>
    <t>13/17-1364_V2</t>
  </si>
  <si>
    <t xml:space="preserve"> l’Avis Technique 13/17-1372_V2 annule et remplace l’Avis Technique 13/17-1372_V1 référencé le 10/12/2018
 Sur liste verte de la C2p au 08/07/2021</t>
  </si>
  <si>
    <t>13/17-1372_V2</t>
  </si>
  <si>
    <t>13/17-1372_V2-E1</t>
  </si>
  <si>
    <t>Extension commerciale à l’Avis Technique 13/17-1372_V2
sur liste verte de la C2p au 08/07/2021</t>
  </si>
  <si>
    <t>13/17-1374_V2</t>
  </si>
  <si>
    <t>l’Avis Technique 13/17-1374_V2 annule et remplace l’Avis Technique 13/17-1374_V1  référencé le 10/12/2018
Sur liste verte de la C2p au 08/07/2021</t>
  </si>
  <si>
    <t>l’Avis Technique 13/18-1400_V2 annule et remplace l’Avis Technique 13/18-1400_V1 référencé le 10/12/2018</t>
  </si>
  <si>
    <t>13/18-1400_V2</t>
  </si>
  <si>
    <t>Système de revêtement pour sol à base de PVC</t>
  </si>
  <si>
    <t>Liberty Clic 55</t>
  </si>
  <si>
    <t>Udirev</t>
  </si>
  <si>
    <t>Udirev
(FR)</t>
  </si>
  <si>
    <t>12/17-1759_V2</t>
  </si>
  <si>
    <t>12/20-1794_V1</t>
  </si>
  <si>
    <t xml:space="preserve">MANUCEM HPR – CHAPECEM HPR </t>
  </si>
  <si>
    <t>13/20-1477_V1</t>
  </si>
  <si>
    <t>Cermiphone XL</t>
  </si>
  <si>
    <t>13/20-1478_V1</t>
  </si>
  <si>
    <t>CERMIX</t>
  </si>
  <si>
    <t>Procédé de revêtement de sol à pose particulière à usage bâtiment</t>
  </si>
  <si>
    <t>13/17-1384_V3</t>
  </si>
  <si>
    <t>13/17-1385_V3</t>
  </si>
  <si>
    <t>13/20-1482_V1</t>
  </si>
  <si>
    <t xml:space="preserve">webersys étanche SEPI </t>
  </si>
  <si>
    <t>13/20-1483_V1</t>
  </si>
  <si>
    <t>Mapefonic</t>
  </si>
  <si>
    <t>13/20-1468_V2</t>
  </si>
  <si>
    <t>MAPEI</t>
  </si>
  <si>
    <t xml:space="preserve">TRANSIT 2s3 SEMI-LIBRE </t>
  </si>
  <si>
    <t>12/20-1800_V1</t>
  </si>
  <si>
    <t>12/17-1754_V4</t>
  </si>
  <si>
    <t xml:space="preserve">webersys impact </t>
  </si>
  <si>
    <t>13/19-1435_V2</t>
  </si>
  <si>
    <t>13/16-1312_V2</t>
  </si>
  <si>
    <t>Sur liste verte de la C2p au 08/07/2021</t>
  </si>
  <si>
    <t>13/16-1319_V1.1</t>
  </si>
  <si>
    <t>Procédés Transit-Tex 2s2
Transit-Tex Max 2s3
Transit-Tex Max 33</t>
  </si>
  <si>
    <t>12/12-1628_V4</t>
  </si>
  <si>
    <t>13/17-1376_V2.1</t>
  </si>
  <si>
    <t>AXTER</t>
  </si>
  <si>
    <t>Starcoat in</t>
  </si>
  <si>
    <t>Sikalastic 850 W</t>
  </si>
  <si>
    <t>13/16-1318_V2.1</t>
  </si>
  <si>
    <r>
      <rPr>
        <b/>
        <sz val="11"/>
        <color theme="1"/>
        <rFont val="Calibri"/>
        <family val="2"/>
        <scheme val="minor"/>
      </rPr>
      <t>ONGLET REVT SOL_ACCESSOIRE_PREPARATION</t>
    </r>
    <r>
      <rPr>
        <sz val="11"/>
        <color theme="1"/>
        <rFont val="Calibri"/>
        <family val="2"/>
        <scheme val="minor"/>
      </rPr>
      <t xml:space="preserve">
• </t>
    </r>
    <r>
      <rPr>
        <u/>
        <sz val="11"/>
        <color theme="1"/>
        <rFont val="Calibri"/>
        <family val="2"/>
        <scheme val="minor"/>
      </rPr>
      <t>Supression   :</t>
    </r>
    <r>
      <rPr>
        <sz val="11"/>
        <color theme="1"/>
        <rFont val="Calibri"/>
        <family val="2"/>
        <scheme val="minor"/>
      </rPr>
      <t xml:space="preserve">
  - AT 13/18-1386_V2 du webersys hydro stop
  - AT 13/17-1376_V1 du Starcoat in
 - AT 13/16-1318_V2 du Sikalastic 850 W 
  -  l'Avis rtechnique 12/12-1612_V3du sarlibain
   -  l'Avis rtechnique12/12-1629_V4 du Taradouche
   - Avis technique 13/15-1271
   - Avis technique 13/15-1271*01 Ext
   - Avis technique 13/16-1317
   - DTA 13/16-1313
   - DTA 13/16-1352
   - DTA 13/15-1292_V1
   - Avis technique 12/18-1764_V1
   - Avis technique 12/12-1612_V3
 - Avis technique 13/15-1280_V1
 - Avis technique 13/15-1299_V1
 - DTA 13/15-1301_V1
 - DTA 13/16-1314_V2
 - DTA 13/13-1213*V2 + 13/13-1213_V2.2"
 - Avis technique 13/16-1339 +13/16-1339*01 Mod
 - DTA 13/14-1262 +13/14-1262*01 Mod
 - DTA 13/15-1273_V2 +13/15-1273_V2.1
  - Avis technique 13/15-1305
  - Avis technique 13/16-1311
  - Avis technique 13/16-1309
  - Avis technique 13/16-1340
  - Avis technique 13/16-1310
  - Avis technique 13/15-1296
  - Avis technique 13/15-1274
  - Avis technique 13/19-1444_V1
  - Avis technique  13/17-1354_V1</t>
    </r>
  </si>
  <si>
    <r>
      <t xml:space="preserve">• </t>
    </r>
    <r>
      <rPr>
        <u/>
        <sz val="11"/>
        <color theme="1"/>
        <rFont val="Calibri"/>
        <family val="2"/>
        <scheme val="minor"/>
      </rPr>
      <t>Supression et remplacement de  :</t>
    </r>
    <r>
      <rPr>
        <sz val="11"/>
        <color theme="1"/>
        <rFont val="Calibri"/>
        <family val="2"/>
        <scheme val="minor"/>
      </rPr>
      <t xml:space="preserve">
   - AT 13/18-1386_V1 par AT 13/18-1386_V2 du webersys hydro stop 
   - AT 13/17-1361_V1 par AT 13/17-1361_V2 du Prothéane EP4S pour cuisine collective
   - AT 13/17-1362_V1 par 13/17-1362_V2 du Cermiproof ST planchers intermédiaires
   - AT 13/15-1284 par AT 13/20-1471_V1 du Anhychape fluide
   - AT 13/19-1419_V1 par AT 13/19-1419_V2 du Agilia Chape Nivel C-1000-2019 / C-1100-2019 / C-1200-2019 (hors plancher chauffant) 
   - DTA 13/15-1264 par DTA 13/20-1469_V1 du FIXIT 830
   - AT 13/18-1413_V1 par AT 13/18-1413_V2 du PRB CEL CERAMIC
   - AT 13/18-1417_V1 par AT 13/18-1417_V2 du Cegelastic
   - DTA 13/20-1470_V1 annule et remplace l’Avis Technique 13/15-1283_V1 référencé le 14/10/2019.
   - Avis Technique 13/17-1364_V2 annule et remplace l'’Avis Technique 13/13/17-1364_V1 référencé le 10/12/2018
   - Avis Technique 13/17-1364_V2-E1 annule et remplace l'’Avis Technique 13/13/17-1364_V1-E1 référencé le 10/12/2018
   - l’Avis Technique 13/16-1343_V1 annule et remplace l’Avis Technique 13/16-1343 référencé le 10/12/2018
   - l’Avis Technique 13/17-1384_V3 annule et remplace l’Avis Technique 13/17-1384_V2 référencé le 14/10/2019
   - Avis Technique 13/16-1317_V1 annule et remplace l’Avis Technique 13/16-1317</t>
    </r>
  </si>
  <si>
    <r>
      <rPr>
        <b/>
        <sz val="11"/>
        <color theme="1"/>
        <rFont val="Calibri"/>
        <family val="2"/>
        <scheme val="minor"/>
      </rPr>
      <t>ONGLET REVT SOL_ACCESSOIRE_PREPARATION</t>
    </r>
    <r>
      <rPr>
        <sz val="11"/>
        <color theme="1"/>
        <rFont val="Calibri"/>
        <family val="2"/>
        <scheme val="minor"/>
      </rPr>
      <t xml:space="preserve">
• Ajout de : 
   - Avis technique 13/16-1341_V1
  - DTA 13/18-1396_V2
  - Avis technique 13/17-1368_V2
  - DTA 13/18-1401_V2
  - DTA 13/20-1473_V1
  - DTA 12/20-1793_V1
  - Avis technique 12/14-1677_V1
  - DTA 12/17-1759_V2
  - DTA 12/20-1794_V1
  - DTA 13/20-1477_V1
  - Avis technique 13/20-1478_V1
  - Avis technique 13/20-1483_V1
  - Avis technique 13/20-1468_V2
  - DTA 12/20-1800_V1
  - DTA 12/16-1751_V1
  - DTA 12/17-1754_V4
  - Avis technique 13/19-1435_V2
  - Avis technique 12/20-1804_V1
  - Avis technique 13/16-1319_V1.1
  - Avis technique 13/17-1376_V2.1
  - Avis technique 13/16-1318_V2.1
  - DTA 12/12-1628_V4
</t>
    </r>
  </si>
  <si>
    <t>13/16-1331_V1.1</t>
  </si>
  <si>
    <t>KALKISS SP Evolution / KALKISS SP Evolution métal / KALKISS SP Evolution macro HP</t>
  </si>
  <si>
    <t>L'Avis technique 13/18-1406_V2 annule et remplace l’Avis Technique 13/18-1406_V1
Sur lsite verte de la C2p au 08/12/2021</t>
  </si>
  <si>
    <t>13/18-1406_V2</t>
  </si>
  <si>
    <t>webersys hydro stop</t>
  </si>
  <si>
    <t>Saint-Gobain Weber France</t>
  </si>
  <si>
    <t>13/18-1386_V3</t>
  </si>
  <si>
    <t>TARADOUCHE</t>
  </si>
  <si>
    <t>GERFLOR</t>
  </si>
  <si>
    <t>12/12-1629_V5</t>
  </si>
  <si>
    <t>OUI*</t>
  </si>
  <si>
    <t>MOBICEM C20 – MOBICEM MACRO C20</t>
  </si>
  <si>
    <t>13/17-1356_V2</t>
  </si>
  <si>
    <t>CHRONO-CHAPE C20</t>
  </si>
  <si>
    <t>- Les supports CLT et/ou les supports bois sous ATex/AT/DTA sont visés via l'évaluation technique dudit support.
- Supports en bois ou en panneaux dérivés du bois,  aérés en sous-face, et séparant au sein du même logement ou de la même entreprise, des pièces chauffées aux mêmes périodes
- Les supports à base de bois avec siphon de sol sont exclus.</t>
  </si>
  <si>
    <t>13/17-1356_V2-E1</t>
  </si>
  <si>
    <t>13/16-1330_V1</t>
  </si>
  <si>
    <t>Sur liste verte de la C2p au 08/12/2021</t>
  </si>
  <si>
    <t>Le DTA 13/17-1356_V2-E1 est une extension du DTA 13/17-1356_V2
Sur liste verte de la C2p au 08/12/2021</t>
  </si>
  <si>
    <t>13/16-1329_V1</t>
  </si>
  <si>
    <t xml:space="preserve">BIBER BD20 SPEC </t>
  </si>
  <si>
    <t>13/20-1474_V1</t>
  </si>
  <si>
    <t>OXIEGEN
(DE)</t>
  </si>
  <si>
    <t>13/20-1474_V1-E1</t>
  </si>
  <si>
    <t>13/20-1474_V1-E2</t>
  </si>
  <si>
    <t>OXIEGEN</t>
  </si>
  <si>
    <t>Natte d’étanchéité DINETANCH SPEC</t>
  </si>
  <si>
    <t>OXIEGEN
(Distributeur : 3M Bricolage et Bâtiment SAS)</t>
  </si>
  <si>
    <t>OXIEGEN
(DE)
(Distributeur : 3M Bricolage et Bâtiment SAS)</t>
  </si>
  <si>
    <t>PRB NATTE CERAMIC SPEC</t>
  </si>
  <si>
    <t>13/19-1450_V2</t>
  </si>
  <si>
    <t>le DTA 13/19-1450_V2 annule et remplace le DTA 13/19-1450_V1 référencé le 18/03/2020
Sur liste verte de la C2p au 08/12/2021</t>
  </si>
  <si>
    <t>Concept Douche</t>
  </si>
  <si>
    <t>12/18-1764_V2</t>
  </si>
  <si>
    <t xml:space="preserve">WEDI FUNDO PRIMO </t>
  </si>
  <si>
    <t>13/20-1476_V2</t>
  </si>
  <si>
    <t>Sarlibain</t>
  </si>
  <si>
    <t>12/12-1612_V5</t>
  </si>
  <si>
    <t>KALKISS PREMIUM / KALKISS PREMIUM METAL / KALKISS PREMIUM MACRO HP</t>
  </si>
  <si>
    <t>Cermicryl tramé</t>
  </si>
  <si>
    <t>13/16-1339_V2</t>
  </si>
  <si>
    <t>13/18-1403_V2</t>
  </si>
  <si>
    <t>Le DTA 13/18-1403_V2 annule et remplace le DTA 13/18-1403_V1 référencé le 14/10/2019</t>
  </si>
  <si>
    <t>Granuland
(Distributeur CHAUSSONS MATERIAUX)</t>
  </si>
  <si>
    <t>Le DTA 13/18-1403_V2-E est une extension du DTA 13/18-1403_V2</t>
  </si>
  <si>
    <t>13/18-1403_V2-E1</t>
  </si>
  <si>
    <t>Le DTA 13/19-1457_V2 annule et remplace le DTA 13/16-1342_V1 référencé le 31/03/2020</t>
  </si>
  <si>
    <t>13/19-1457_V2</t>
  </si>
  <si>
    <r>
      <rPr>
        <b/>
        <sz val="11"/>
        <color theme="1"/>
        <rFont val="Calibri"/>
        <family val="2"/>
        <scheme val="minor"/>
      </rPr>
      <t>ONGLET REVT SOL_ACCESSOIRE_PREPARATION</t>
    </r>
    <r>
      <rPr>
        <sz val="11"/>
        <color theme="1"/>
        <rFont val="Calibri"/>
        <family val="2"/>
        <scheme val="minor"/>
      </rPr>
      <t xml:space="preserve">
• suppression et remplacement :
    - AT 13/16-1331  du Mapelastic smart par l'AT13/16-1331_V1.1
    - AT 13/18-1406_V1 du KALKISS SP par l'AT 13/18-1406_V2
    - AT 13/16-1329 du Ardex SK 100 SPEC par l'AT 13/16-1329_V1
    - DTA 13/19-1450 de la chape Raddifluid premium par le DTA 13/19-1450_V1
    - DTA 13/18-1403_V1 du Chape allégée Bétostyrène 1000 par le DTA 13/18-1403_V2
    - DTA 13/19-1457_V1 de l'Agilia Chape Thermic A-7000 / A-7600 par le DTA 13/19-1457_V2
    - 
    - 
    - 
    - 
    - 
    - 
    - 
    - 
    - 
    - 
    - 
    - 
</t>
    </r>
  </si>
  <si>
    <t>Saga² 70 Saga² 55</t>
  </si>
  <si>
    <t>12/13-1655_V2</t>
  </si>
  <si>
    <t>OXIEGEN
(Distributeur : PRB)</t>
  </si>
  <si>
    <r>
      <t xml:space="preserve">• </t>
    </r>
    <r>
      <rPr>
        <u/>
        <sz val="11"/>
        <color theme="1"/>
        <rFont val="Calibri"/>
        <family val="2"/>
        <scheme val="minor"/>
      </rPr>
      <t>Ajout de  :</t>
    </r>
    <r>
      <rPr>
        <sz val="11"/>
        <color theme="1"/>
        <rFont val="Calibri"/>
        <family val="2"/>
        <scheme val="minor"/>
      </rPr>
      <t xml:space="preserve">
    - AT 13/18-1386_V3  du webersys hydro stop
    - AT 12/12-1629_V5 du TARADOUCHE
    - AT 13/17-1356_V2 du MOBICEM C20 – MOBICEM MACRO C20
    - AT 13/20-1474_V1 du BIBER BD20 SPEC 
    - AT 13/20-1474_V1-E1 du PRB NATTE CERAMIC SPEC
    - AT 13/20-1474_V1-E2 du Natte d’étanchéité DINETANCH SPEC
    - AT 12/18-1764_V2 Concept Douche
    - AT 13/20-1476_V2 du WEDI FUNDO PRIMO 
    - AT 12/12-1612_V5 du sarlibain
    - DTA 13/21-1492_V1 KALKISS PREMIUM / KALKISS PREMIUM METAL / KALKISS PREMIUM MACRO HP
    - AT 13/16-1339_V2 du Cermicryl tramé
    - DTA 12/13-1655_V2 du  Saga² 70 Saga² 55
    - AT 13/20-1475_V1 du BIBER BD 20 EPIC
    - AT 13/20-1475_V1-E1
    - AT 13/20-1475_V1-E2
    - 
• </t>
    </r>
    <r>
      <rPr>
        <u/>
        <sz val="11"/>
        <color theme="1"/>
        <rFont val="Calibri"/>
        <family val="2"/>
        <scheme val="minor"/>
      </rPr>
      <t>Suppression de la Colonne :</t>
    </r>
    <r>
      <rPr>
        <sz val="11"/>
        <color theme="1"/>
        <rFont val="Calibri"/>
        <family val="2"/>
        <scheme val="minor"/>
      </rPr>
      <t xml:space="preserve"> "</t>
    </r>
    <r>
      <rPr>
        <i/>
        <sz val="11"/>
        <color theme="1"/>
        <rFont val="Calibri"/>
        <family val="2"/>
        <scheme val="minor"/>
      </rPr>
      <t>EXAMINE PAR LE GS/COMEX LE</t>
    </r>
    <r>
      <rPr>
        <sz val="11"/>
        <color theme="1"/>
        <rFont val="Calibri"/>
        <family val="2"/>
        <scheme val="minor"/>
      </rPr>
      <t xml:space="preserve">"
</t>
    </r>
  </si>
  <si>
    <t>BIBER BD 20 EPIC</t>
  </si>
  <si>
    <t>13/20-1475_V1</t>
  </si>
  <si>
    <t>PRB NATTE CERAMIC EPI</t>
  </si>
  <si>
    <t>13/20-1475_V1-E1</t>
  </si>
  <si>
    <t>13/20-1475_V1-E2</t>
  </si>
  <si>
    <t>LA CHAPE LIQUIDE THERMIO MAX (Recouvrement plus rapide)</t>
  </si>
  <si>
    <t>13/20-1467_V2</t>
  </si>
  <si>
    <t>DOMAINE D'EMPLOI VISE PAR L'EVALUATION EN SUPPORT NEUF (EXTRAIT)</t>
  </si>
  <si>
    <t>13/18-1414_V1.1</t>
  </si>
  <si>
    <t>Le DTA n°13/20-1467_V2 annule et remplace l’Avis Technique n°13/20-1467_V2</t>
  </si>
  <si>
    <t>Le DTA n°13/18-1414_V1.1 annule et remplace l’Avis Technique n°13/18-1414_V1</t>
  </si>
  <si>
    <t>Resitex</t>
  </si>
  <si>
    <t>Beaulieu International Group</t>
  </si>
  <si>
    <t>12/17-1758_V2</t>
  </si>
  <si>
    <t>La pose sur parquets collés ou cloués sur vide sanitaire ou dallage ainsi que la pose sur parquet flottant sont exclues.
En rénovation : Les supports en bois ou en panneaux à base de bois non recouvert ou mis à nu ou préparé par dépose de l’ancien revêtement et des parties mal adhérentes.</t>
  </si>
  <si>
    <t>13/18-1413_V3</t>
  </si>
  <si>
    <t>L'avis technique n°13/18-1413_V3 remplace l’Avis Technique 13/18-1413_V2.</t>
  </si>
  <si>
    <t>PRB CEL CERAMIC Planchers intermédiaires</t>
  </si>
  <si>
    <t>Progress Profiles S,p,a,</t>
  </si>
  <si>
    <t>PRODESO</t>
  </si>
  <si>
    <t>13/21-1490_V1</t>
  </si>
  <si>
    <t>DL</t>
  </si>
  <si>
    <r>
      <t xml:space="preserve">SUPPORT BOIS DTU 51.3
</t>
    </r>
    <r>
      <rPr>
        <b/>
        <sz val="11"/>
        <color rgb="FFF7EFD9"/>
        <rFont val="Calibri"/>
        <family val="2"/>
        <scheme val="minor"/>
      </rPr>
      <t>(PC)</t>
    </r>
  </si>
  <si>
    <t>L'Avis Technique 13/19-1419_V2 annule et remplace AT 13/19-1419_V1 référencé le 14/10/2019 
Extension Document Technique d’Application n° 13/19-1419_V2-E1</t>
  </si>
  <si>
    <t>13/21-1492_V2</t>
  </si>
  <si>
    <t>13/19-1461_V2</t>
  </si>
  <si>
    <t>Le DTA n°13/21-1492_V2 annule et remplace l’Avis Technique n°13/21-1492_V1</t>
  </si>
  <si>
    <t>Le DTA 13/19-1461_V1 annule et remplace le DTA 13/19-1461_V2</t>
  </si>
  <si>
    <t>oui</t>
  </si>
  <si>
    <r>
      <t>SUPPORT CLT ET/OU AUTRES PROCEDES SOUS ATex / AT / DTA</t>
    </r>
    <r>
      <rPr>
        <b/>
        <sz val="11"/>
        <color rgb="FFF7EFD9"/>
        <rFont val="Calibri"/>
        <family val="2"/>
        <scheme val="minor"/>
      </rPr>
      <t>3</t>
    </r>
  </si>
  <si>
    <t>- Les supports CLT et/ou les supports bois sous ATex/AT/DTA sont visés via l'évaluation technique dudit support.
- Une pose sur plancher chauffant hydraulique n’est possible qu’avec des procédés sous Avis Technique en cours de validité ayant validé la compatibilité avec la chape sèche fermacell (exemple : Réhau Système Dalsec – Avis Technique 13/18-1393_V1).</t>
  </si>
  <si>
    <r>
      <t xml:space="preserve">SUPPORT A BASE DE LIANT HYDRAULIQUE
</t>
    </r>
    <r>
      <rPr>
        <b/>
        <sz val="11"/>
        <color rgb="FFF7EFD9"/>
        <rFont val="Calibri"/>
        <family val="2"/>
        <scheme val="minor"/>
      </rPr>
      <t>(E2)2</t>
    </r>
  </si>
  <si>
    <t>- Support CLT sous DTA
- Pour un plancher bois, l’aération de la sous-face doit être assurée en présence d’un plafond suspendu de perméance inférieure à 0,5 g/m².h.mmHg.
- Une pose sur plancher chauffant hydraulique n’est possible qu’avec des procédés sous Avis Technique en cours de validité, ayant validé la compatibilité avec la chape sèche KNAUF BRIO.</t>
  </si>
  <si>
    <t>NB : chapide rapide le plancher chauffant est visé que en réno</t>
  </si>
  <si>
    <t>** E3 Pose adhérente et désolidarisé 
** E2 Pose flottante</t>
  </si>
  <si>
    <r>
      <t xml:space="preserve">- Les supports CLT et/ou les supports bois sous ATex/AT/DTA sont visés via l'évaluation technique dudit support.
- Supports en bois ou en panneaux dérivés du bois, aérés en sous-face, et séparant au sein du même logement ou de la même entreprise, des pièces chauffées aux mêmes périodes
</t>
    </r>
    <r>
      <rPr>
        <sz val="11"/>
        <color rgb="FFFF0000"/>
        <rFont val="Calibri"/>
        <family val="2"/>
        <scheme val="minor"/>
      </rPr>
      <t>* Hors chape sur sur sous-couche isolante</t>
    </r>
  </si>
  <si>
    <t>- Les supports CLT et/ou les supports bois sous ATex/AT/DTA sont visés via l'évaluation technique dudit support.
- Supports bois ou en panneaux à base de bois, aérés en sous-face et séparant au sein du même bâtiment des pièces chauffées aux mêmes périodes.
- Les planchers chauffant sur support bois sont visés pour des supports aérés en sous-face et séparant, au sein du même logement ou de la même entreprise, des pièces chauffées aux mêmes périodes</t>
  </si>
  <si>
    <t>- Supports bois ou en panneaux à base de bois, aérés en sous-face et séparant au sein du même bâtiment des pièces chauffées aux mêmes périodes.
- Les planchers chauffant sur support bois sont visés pour des supports aérés en sous-face et séparant, au sein du même logement ou de la même entreprise, des pièces chauffées aux mêmes périodes</t>
  </si>
  <si>
    <t>- Les supports CLT et/ou les supports bois sous ATex/AT/DTA sont visés via l'évaluation technique dudit support.
- Supports bois ou en panneaux à base de bois, aérés en sous-face et séparant au sein du même bâtiment des pièces chauffées aux mêmes périodes.
- Les planchers chauffants et/ou rafraichissants sur supports en bois ou en panneaux dérivés du bois sont visés pour des supports aérés en sous-face et séparant, au sein du même logement ou de la même entreprise, des pièces chauffées aux mêmes périodes</t>
  </si>
  <si>
    <t>- Les supports CLT et/ou les supports bois sous ATex/AT/DTA sont visés via l'évaluation technique dudit support.
- Supports bois ou en panneaux à base de bois, aérés en sous-face et séparant au sein du même bâtiment des pièces chauffées aux mêmes périodes.
- Supports en bois ou en panneaux dérivés du bois, aérés en sous-face, et séparant au sein du même logement ou de la même entreprise, des pièces chauffées aux mêmes périodes</t>
  </si>
  <si>
    <t>- Les supports CLT et/ou les supports bois sous ATex/AT/DTA sont visés via l'évaluation technique dudit support.
- Supports bois ou en panneaux à base de bois, aérés en sous-face et séparant au sein du même bâtiment des pièces chauffées aux mêmes périodes.
- Supports en bois ou en panneaux dérivés du bois, aérés en sous-face, et séparant au sein du même logement ou de la même entreprise, des pièces chauffées aux mêmes périodes.</t>
  </si>
  <si>
    <t>- Supports bois ou en panneaux à base de bois, aérés en sous-face et séparant au sein du même bâtiment des pièces chauffées aux mêmes périodes.
- Les planchers chauffants et/ou rafraichissants sur supports en bois ou en panneaux dérivés du bois sont visés pour des supports aérés en sous-face et séparant, au sein du même logement ou de la même entreprise, des pièces chauffées aux mêmes périodes</t>
  </si>
  <si>
    <t>- Les supports CLT et/ou les supports bois sous ATex/AT/DTA sont visés via l'évaluation technique dudit support.
- Les supports CLT et/ou les supports bois sous ATex/AT/DTA sont visés via l'évaluation technique dudit support.
- Supports bois ou en panneaux à base de bois, aérés en sous-face et séparant au sein du même bâtiment des pièces chauffées aux mêmes périodes.</t>
  </si>
  <si>
    <t>OUI**</t>
  </si>
  <si>
    <t>CHAPE SECHE</t>
  </si>
  <si>
    <t>* Uniquement pour les procédés Trafic</t>
  </si>
  <si>
    <t>Modul'up Compact 33
Modul'up Compact 43</t>
  </si>
  <si>
    <t>Modul’Up Habitat 2s2
Modul’Up Habitat 2s3
Modul’Up Trafic 33
Modul’Up Trafic 43</t>
  </si>
  <si>
    <t>NON (EVALUATION RECENTE)</t>
  </si>
  <si>
    <t>Sur liste verte au 01/04/2022</t>
  </si>
  <si>
    <t>Prorogation de l’Avis Technique 13/16-1319 référencé le 06/05/2020
Sur liste verte au 01/04/2022</t>
  </si>
  <si>
    <t>L'Avis Technique n° 13/16-1329_V1 annule et remplace Avis Technique n° 13/16-1329
Sur liste verte au 01/04/2022</t>
  </si>
  <si>
    <t>L'Avis Technique 13/16-1331_V1.1 annule et remplace l'Avis Technique 13/16-1331 référencé le 07/05/2020
Sur liste verte au 01/04/2022</t>
  </si>
  <si>
    <t>l’Avis Technique 13/17-1385_V3 annule et remplace l’Avis Technique 13/17-1385_V2 référencé le 14/10/2019
Sur liste verte au 01/04/2022</t>
  </si>
  <si>
    <t>13/19-1454_V1</t>
  </si>
  <si>
    <t>L'avis technique 13/16-1330_V1 annule et remplace l'Avis technique 13/16-1330 référencé le 08/12/2021
Sur liste verte au 01/04/2022</t>
  </si>
  <si>
    <t>L'Avis Technique 13/20-1474_V1-E1 est une extension de l'Avis Technique 13/20-1474_V1
Sur liste verte au 01/04/2022</t>
  </si>
  <si>
    <t>L'Avis Technique 13/20-1474_V1-E2 est une extension de l'Avis Technique 13/20-1474_V1
Sur liste verte au 01/04/2022</t>
  </si>
  <si>
    <t>L'Avis Technique 13/19-1462_V1 annule er remplace l'Avis Technique 13/16-1349 référencé le 11/10/2019
Sur liste verte au 01/04/2022</t>
  </si>
  <si>
    <t>L'Avis Technique 13/19-1463_V1 annule et remplace l'Avis Technique 13/16-1348 référencé le 11/10/2019
Sur liste verte au 01/04/2022</t>
  </si>
  <si>
    <t xml:space="preserve"> l’Avis Technique 13/20-1482_V1 annule et remplace l’Avis Technique 13/15-1297 référencé le 06/05/2020
Sur liste verte au 01/04/2022</t>
  </si>
  <si>
    <t>l’Avis Technique 13/17-1384_V3 annule et remplace l’Avis Technique 13/17-1384_V2 référencé le 14/10/2019
Sur liste verte au 01/04/2022</t>
  </si>
  <si>
    <t>Natte d’étanchéité DINETANCH EPIC</t>
  </si>
  <si>
    <r>
      <t xml:space="preserve">CHAPE HYDRAULIQUE FLOTTANTE
</t>
    </r>
    <r>
      <rPr>
        <b/>
        <sz val="9"/>
        <color theme="5"/>
        <rFont val="Calibri"/>
        <family val="2"/>
        <scheme val="minor"/>
      </rPr>
      <t>(Le type de chape visé est à vérifier dans l'Avis Technique)</t>
    </r>
  </si>
  <si>
    <r>
      <t xml:space="preserve">CHAPE HYDRAULIQUE DESOLIDARISEE
</t>
    </r>
    <r>
      <rPr>
        <b/>
        <sz val="9"/>
        <color theme="5"/>
        <rFont val="Calibri"/>
        <family val="2"/>
        <scheme val="minor"/>
      </rPr>
      <t>(Le type de chape visé est à vérifier dans l'Avis Technique)</t>
    </r>
  </si>
  <si>
    <r>
      <t xml:space="preserve">CHAPE SECHE
</t>
    </r>
    <r>
      <rPr>
        <b/>
        <sz val="11"/>
        <color rgb="FFF7EFD9"/>
        <rFont val="Calibri"/>
        <family val="2"/>
        <scheme val="minor"/>
      </rPr>
      <t>(E2)</t>
    </r>
  </si>
  <si>
    <r>
      <t xml:space="preserve">CHAPE HYDRAULIQUE DESOLIDARISEE
</t>
    </r>
    <r>
      <rPr>
        <b/>
        <sz val="11"/>
        <color theme="5"/>
        <rFont val="Calibri"/>
        <family val="2"/>
        <scheme val="minor"/>
      </rPr>
      <t>(Le type de chape visé est à vérifier dans l'Avis Technique)</t>
    </r>
    <r>
      <rPr>
        <b/>
        <sz val="11"/>
        <color rgb="FFF7EFD9"/>
        <rFont val="Calibri"/>
        <family val="2"/>
        <scheme val="minor"/>
      </rPr>
      <t>22</t>
    </r>
  </si>
  <si>
    <r>
      <t xml:space="preserve">CHAPE HYDRAULIQUE FLOTTANTE
</t>
    </r>
    <r>
      <rPr>
        <b/>
        <sz val="11"/>
        <color theme="5"/>
        <rFont val="Calibri"/>
        <family val="2"/>
        <scheme val="minor"/>
      </rPr>
      <t>(Le type de chape visé est à vérifier dans l'Avis Technique)</t>
    </r>
    <r>
      <rPr>
        <b/>
        <sz val="11"/>
        <color rgb="FFF7EFD9"/>
        <rFont val="Calibri"/>
        <family val="2"/>
        <scheme val="minor"/>
      </rPr>
      <t>33</t>
    </r>
  </si>
  <si>
    <r>
      <t xml:space="preserve">CHAPE HYDRAULIQUE FLOTTANTE
</t>
    </r>
    <r>
      <rPr>
        <b/>
        <sz val="11"/>
        <color theme="5"/>
        <rFont val="Calibri"/>
        <family val="2"/>
        <scheme val="minor"/>
      </rPr>
      <t>(Le type de chape visé est à vérifier dans l'Avis Technique)</t>
    </r>
    <r>
      <rPr>
        <b/>
        <sz val="11"/>
        <color rgb="FFF7EFD9"/>
        <rFont val="Calibri"/>
        <family val="2"/>
        <scheme val="minor"/>
      </rPr>
      <t>3</t>
    </r>
  </si>
  <si>
    <r>
      <t xml:space="preserve">CHAPE HYDRAULIQUE DESOLIDARISEE
</t>
    </r>
    <r>
      <rPr>
        <b/>
        <sz val="11"/>
        <color theme="5"/>
        <rFont val="Calibri"/>
        <family val="2"/>
        <scheme val="minor"/>
      </rPr>
      <t>(Le type de chape visé est à vérifier dans l'Avis Technique)</t>
    </r>
    <r>
      <rPr>
        <b/>
        <sz val="11"/>
        <color rgb="FFF7EFD9"/>
        <rFont val="Calibri"/>
        <family val="2"/>
        <scheme val="minor"/>
      </rPr>
      <t>2</t>
    </r>
  </si>
  <si>
    <t>SUPPORT DIRECT BOIS DTU 51.3</t>
  </si>
  <si>
    <t>SUPPORT DIRECT CLT ET/OU AUTRES PROCEDES SOUS ATex / AT / DTA</t>
  </si>
  <si>
    <r>
      <t xml:space="preserve">SUPPORT DIRECT BOIS DTU 51.3
</t>
    </r>
    <r>
      <rPr>
        <b/>
        <sz val="1"/>
        <color rgb="FFF7EFD9"/>
        <rFont val="Calibri"/>
        <family val="2"/>
        <scheme val="minor"/>
      </rPr>
      <t>(E2)</t>
    </r>
  </si>
  <si>
    <r>
      <t xml:space="preserve">SUPPORT DIRECT CLT ET/OU AUTRES PROCEDES SOUS ATex / AT / DTA
</t>
    </r>
    <r>
      <rPr>
        <b/>
        <sz val="1"/>
        <color rgb="FFF7EFD9"/>
        <rFont val="Calibri"/>
        <family val="2"/>
        <scheme val="minor"/>
      </rPr>
      <t>(E2)</t>
    </r>
  </si>
  <si>
    <t>SUPPORT DIRECT DALLE BETON</t>
  </si>
  <si>
    <r>
      <t>SUPPORT DIRECT BOIS DTU 51.3</t>
    </r>
    <r>
      <rPr>
        <b/>
        <sz val="1"/>
        <color rgb="FFF7EFD9"/>
        <rFont val="Calibri"/>
        <family val="2"/>
        <scheme val="minor"/>
      </rPr>
      <t xml:space="preserve">
(E3)</t>
    </r>
  </si>
  <si>
    <r>
      <t xml:space="preserve">SUPPORT DIRECT CLT ET/OU AUTRES PROCEDES SOUS ATex / AT / DTA
</t>
    </r>
    <r>
      <rPr>
        <b/>
        <sz val="1"/>
        <color rgb="FFF7EFD9"/>
        <rFont val="Calibri"/>
        <family val="2"/>
        <scheme val="minor"/>
      </rPr>
      <t>(E3)</t>
    </r>
  </si>
  <si>
    <r>
      <t xml:space="preserve">CHAPE HYDRAULIQUE ADHERENTE
</t>
    </r>
    <r>
      <rPr>
        <b/>
        <sz val="11"/>
        <color theme="5"/>
        <rFont val="Calibri"/>
        <family val="2"/>
        <scheme val="minor"/>
      </rPr>
      <t>(Le type de chape visé est à vérifier dans l'Avis Technique)</t>
    </r>
    <r>
      <rPr>
        <b/>
        <sz val="11"/>
        <color rgb="FFF7EFD9"/>
        <rFont val="Calibri"/>
        <family val="2"/>
        <scheme val="minor"/>
      </rPr>
      <t>2</t>
    </r>
  </si>
  <si>
    <t>* Sous avis techniques présentant l'aptitude à recevoir un revetement de sol</t>
  </si>
  <si>
    <t>NC</t>
  </si>
  <si>
    <r>
      <t>"</t>
    </r>
    <r>
      <rPr>
        <i/>
        <sz val="11"/>
        <color theme="1"/>
        <rFont val="Calibri"/>
        <family val="2"/>
      </rPr>
      <t>les supports à base de bois sont uniquement visés en rénovation dans les locaux humides à usages privatif classé P3 E2 au plus sans siphon de sol avec une pose collée. Ces supports doivent avoir leurs sous-faces ventilées.</t>
    </r>
    <r>
      <rPr>
        <sz val="11"/>
        <color theme="1"/>
        <rFont val="Calibri"/>
        <family val="2"/>
      </rPr>
      <t>"</t>
    </r>
  </si>
  <si>
    <t>indiquer le nom des produits</t>
  </si>
  <si>
    <t>-</t>
  </si>
  <si>
    <t>13/16-1343_v2</t>
  </si>
  <si>
    <t>l’Avis Technique 13/16-1343_V2 annule et remplace l’Avis Technique 13/16-1343_V1 référencé le 08/07/2018</t>
  </si>
  <si>
    <t>sur liste verte de la C2p au 07/01/2022</t>
  </si>
  <si>
    <r>
      <t xml:space="preserve">NOTES :
• Le présent document est établi sur la base d'informations publiques à date. Ce document informatif est construit et communiqué de bonne foi. Il ne peut en rien se substituer à une étude approfondie de la part des acteurs contractuellement responsables. Il ne peut donc engager ni la responsabilité d'ADIVBOIS ni celle d'INGENECO Technologies ;
</t>
    </r>
    <r>
      <rPr>
        <sz val="16"/>
        <color theme="1"/>
        <rFont val="Calibri"/>
        <family val="2"/>
        <scheme val="minor"/>
      </rPr>
      <t>• Les informations données ont pour objectif de faciliter l'identification des procédés recherchés, elles sont issues de simplifications, aussi elle ne permettent pas de se dispenser de prendre connaissance des évaluations en question ;
• Le classement TC/TNC dans le domaine d'emploi visé est donné en guise d'information, pour que le classement TC soit à priori valable, il est nécessaire que l'ensemble du référentiel soit respecté.</t>
    </r>
  </si>
  <si>
    <t>PLANCHER CHAUFFANT</t>
  </si>
  <si>
    <r>
      <t>SUPPORT DIRECT DALLE BETON</t>
    </r>
    <r>
      <rPr>
        <b/>
        <sz val="11"/>
        <color rgb="FFF7EFD9"/>
        <rFont val="Calibri"/>
        <family val="2"/>
        <scheme val="minor"/>
      </rPr>
      <t>2</t>
    </r>
  </si>
  <si>
    <r>
      <rPr>
        <b/>
        <sz val="11"/>
        <color theme="1"/>
        <rFont val="Calibri"/>
        <family val="2"/>
        <scheme val="minor"/>
      </rPr>
      <t>ONGLETS EMETTEURS</t>
    </r>
    <r>
      <rPr>
        <sz val="11"/>
        <color theme="1"/>
        <rFont val="Calibri"/>
        <family val="2"/>
        <scheme val="minor"/>
      </rPr>
      <t xml:space="preserve">
    - AT 13/16-1343_V2 annule et remplace l'AT13/16-1343_V2 du DEVImat™-PRE
    - Suppression de AT 13/16-1343_V1-E1 du ECmat 85T PRE
</t>
    </r>
    <r>
      <rPr>
        <b/>
        <sz val="11"/>
        <color theme="1"/>
        <rFont val="Calibri"/>
        <family val="2"/>
        <scheme val="minor"/>
      </rPr>
      <t>ONGLET CHAPES</t>
    </r>
    <r>
      <rPr>
        <sz val="11"/>
        <color theme="1"/>
        <rFont val="Calibri"/>
        <family val="2"/>
        <scheme val="minor"/>
      </rPr>
      <t xml:space="preserve">
• </t>
    </r>
    <r>
      <rPr>
        <u/>
        <sz val="11"/>
        <color theme="1"/>
        <rFont val="Calibri"/>
        <family val="2"/>
        <scheme val="minor"/>
      </rPr>
      <t>Ajout de  :</t>
    </r>
    <r>
      <rPr>
        <sz val="11"/>
        <color theme="1"/>
        <rFont val="Calibri"/>
        <family val="2"/>
        <scheme val="minor"/>
      </rPr>
      <t xml:space="preserve">
    - DTA 12/17-1758_V2 du RESITEX 
    - AT 13/18-1413_V3 du PRB CEL CERAMIC Planchers intermédiaires
    - DTA 13/18-1414_V1.1 du LA CHAPE LIQUIDE CLASSIC SA R+R
    - DTA 13/20-1467_V2 du LA CHAPE LIQUIDE THERMIO MAX
    - AT 13/21-1490_V1 du PRODESO
• Supression (du fait d'une fin de durée de validité à) de :
    - DTA 12/17-1758_V2 du RESITEX 
    - AT 13/17-1369_V1.1 Chape rapide KNOPP HD
    - AT 13/16-1341_V1 Topcem Mapei 
    - DTA 13/18-1414_V1 LA CHAPE LIQUIDE CLASSIC SA R+R (recouvrement plus rapide) 
    - DTA 13/18-1416_V1 Contopp Flowplus / Macro / Métal 
    - DTA 13/18-1407_V1 NATURAFLUID
    - DTA 13/18-1398_V1 Technis® First
    - DTA 13/16-1350 Fullchap C
    - DTA 13/16-1351 Technis-R
    - DTA 13/14-1244 La Chape Liquide Classic
• Supression et remplacement de :
    - DTA 13/20-1467_V1 par DTA 13/20-1467_V2
    - DTA 13/18-1404_V1 par DTA 13/18-1404_V2
    - DTA 13/19-1461_V1 par DTA 13/19-1461_V2
    - DTA 13/21-1492_V1 par DTA 13/21-1492_V2 
</t>
    </r>
    <r>
      <rPr>
        <b/>
        <sz val="11"/>
        <color theme="1"/>
        <rFont val="Calibri"/>
        <family val="2"/>
        <scheme val="minor"/>
      </rPr>
      <t xml:space="preserve">ONGLET REVT SOL_ACCESSOIRE_PREPARATION
</t>
    </r>
    <r>
      <rPr>
        <sz val="11"/>
        <color theme="1"/>
        <rFont val="Calibri"/>
        <family val="2"/>
        <scheme val="minor"/>
      </rPr>
      <t>• Ajout de  :
    - DTA 12/17-1758_V2 du RESITEX 
    - AT 13/18-1413_V3 du PRB CEL CERAMIC Planchers intermédiaires
• Supression (du fait d'une fin de durée de validité à) de :
    - DTA 12/16-1751_V1 TX CLASSIC STABIL 
    - AT 13/18-1413_V2 PRB CEL CERAMIC Planchers Intermédiaires
    - AT 13/16-1338_V3 585 Lankophonic rouleau
    - AT 13/18-1417_V1 CEGELASTIC
    - AT 13/18-1397_V1.1 DRY50 
    - AT 13/15-1269 Durabase SPEC
    - AT 13/16-1347_V1 Jackoboard</t>
    </r>
  </si>
  <si>
    <t>Avis Technique 13/17-1367_V2</t>
  </si>
  <si>
    <r>
      <rPr>
        <b/>
        <sz val="11"/>
        <color theme="1"/>
        <rFont val="Calibri"/>
        <family val="2"/>
      </rPr>
      <t>- Pour les locoaux E2, sur support direc dalle béton :</t>
    </r>
    <r>
      <rPr>
        <sz val="11"/>
        <color theme="1"/>
        <rFont val="Calibri"/>
        <family val="2"/>
      </rPr>
      <t xml:space="preserve"> Les dalles en béton pentées ou dallages en béton recouvert d’une forme de pente de 2 % sont visés En local E2, le support bois doit être porteur.
- Pour les supports bois : L’aération de la sous face du plancher doit être maintenue en procédant le cas échéant, aux aménagements nécessaires.</t>
    </r>
  </si>
  <si>
    <r>
      <t>- Les supports CLT et/ou les supports bois sous ATex/AT/DTA sont visés via l'évaluation technique dudit support.
 - Sur support bois : intérieurs pour la pose de revêtements de sol – Rénovation » (e-cahier du CSTB – Cahier 3635_V2). "</t>
    </r>
    <r>
      <rPr>
        <i/>
        <sz val="11"/>
        <color theme="1"/>
        <rFont val="Calibri"/>
        <family val="2"/>
      </rPr>
      <t>L’aération de la sous face du plancher doit être maintenue en procédant le cas échéant, aux aménagements nécessaires. Des exemples de solutions sont exposés dans le CPT « Exécution des enduits de sols intérieurs pour la pose de revêtements de sol – Rénovation » (e-cahier du CSTB – Cahier 3635_V2).</t>
    </r>
    <r>
      <rPr>
        <sz val="11"/>
        <color theme="1"/>
        <rFont val="Calibri"/>
        <family val="2"/>
      </rPr>
      <t xml:space="preserve"> "</t>
    </r>
  </si>
  <si>
    <t xml:space="preserve">- Les supports CLT et/ou les supports bois sous ATex/AT/DTA sont visés via l'évaluation technique dudit support.
- Sur support bois :
           ¤ En local E2, le support bois doit être porteur
           ¤ l’aération de la sous face du plancher doit être maintenue en procédant le cas échéant, aux aménagements nécessaires. Des exemples de solutions sont exposés dans le CPT « Exécution des enduits de sols intérieurs pour la pose de revêtements de sol – Rénovation » (e-cahier du CSTB – Cahier 3635_V2). </t>
  </si>
  <si>
    <t>En support direct dalle béton à l’exclusion des planchers alvéolaires, des chapes désolidarisées, flottantes et des planchers chauffants.</t>
  </si>
  <si>
    <t>- Les supports CLT et/ou les supports bois sous ATex/AT/DTA sont visés via l'évaluation technique dudit support.
- En local E2:
         ¤ le support bois doit être porteur.
         ¤ Le procédé Support bois et chape à base de sulfate de calcium en association avec le Système de Protection à l’Eau sous Carrelage 596 PROLICOAT</t>
  </si>
  <si>
    <t>- Les supports CLT et/ou les supports bois sous ATex/AT/DTA sont visés via l'évaluation technique dudit support.
- En local E2:
         ¤ le support bois doit être porteur.
         ¤ Le procédé Support bois et chape à base de sulfate de calcium en association avec le Système de Protection à l’Eau sous Carrelage  CERMICRYL</t>
  </si>
  <si>
    <t>- Les supports CLT et/ou les supports bois sous ATex/AT/DTA sont visés via l'évaluation technique dudit support.
- En local E2:
         ¤ le support bois doit être porteur.
         ¤ Le procédé Support bois et chape à base de sulfate de calcium en association avec le Système de Protection à l’Eau sous Carrelage APEGUM SPEC</t>
  </si>
  <si>
    <t>- Les supports CLT et/ou les supports bois sous ATex/AT/DTA sont visés via l'évaluation technique dudit support.
- En local E2:
         ¤ le support bois doit être porteur.
         ¤ Le procédé Support bois et chape à base de sulfate de calcium en association avec le Système de Protection à l’Eau sous Carrelage WEBERSYS PROTEC</t>
  </si>
  <si>
    <t>- Les supports CLT et/ou les supports bois sous ATex/AT/DTA sont visés via l'évaluation technique dudit support.
- En local E2:
         ¤ le support bois doit être porteur.
         ¤ Le procédé Support bois et chape à base de sulfate de calcium en association avec le Système de Protection à l’Eau sous Carrelage PRESERFOND</t>
  </si>
  <si>
    <t>LEGENDE :</t>
  </si>
  <si>
    <t>Informations en cours de référencement.</t>
  </si>
  <si>
    <r>
      <rPr>
        <b/>
        <sz val="26"/>
        <color rgb="FFBC9937"/>
        <rFont val="Calibri"/>
        <family val="2"/>
        <scheme val="minor"/>
      </rPr>
      <t>REFERENCEMENT DE PROCEDES ET ACCESOIRES DE SOL
SUR SUPPORT BOIS</t>
    </r>
    <r>
      <rPr>
        <b/>
        <sz val="22"/>
        <color rgb="FFBC9937"/>
        <rFont val="Calibri"/>
        <family val="2"/>
        <scheme val="minor"/>
      </rPr>
      <t xml:space="preserve">
</t>
    </r>
    <r>
      <rPr>
        <b/>
        <sz val="18"/>
        <color rgb="FFBC9937"/>
        <rFont val="Calibri"/>
        <family val="2"/>
        <scheme val="minor"/>
      </rPr>
      <t>(Version 05-1 du 12/04/2022)</t>
    </r>
  </si>
  <si>
    <t>5-1</t>
  </si>
  <si>
    <t>modif mise en page à la demande d'Emilie FERCHAUD</t>
  </si>
  <si>
    <r>
      <rPr>
        <b/>
        <sz val="36"/>
        <color rgb="FFBC9937"/>
        <rFont val="Calibri"/>
        <family val="2"/>
        <scheme val="minor"/>
      </rPr>
      <t>REFERENCEMENT DE PROCEDES DE PLANCHER A EMETTEUR THERMIQUE
SUR SUPPORT BOIS</t>
    </r>
    <r>
      <rPr>
        <b/>
        <sz val="22"/>
        <color rgb="FFBC9937"/>
        <rFont val="Calibri"/>
        <family val="2"/>
        <scheme val="minor"/>
      </rPr>
      <t xml:space="preserve">
</t>
    </r>
    <r>
      <rPr>
        <b/>
        <sz val="18"/>
        <color rgb="FFBC9937"/>
        <rFont val="Calibri"/>
        <family val="2"/>
        <scheme val="minor"/>
      </rPr>
      <t>(Version 05-1 du 12/04/2022)</t>
    </r>
  </si>
  <si>
    <r>
      <rPr>
        <b/>
        <sz val="36"/>
        <color rgb="FFBC9937"/>
        <rFont val="Calibri"/>
        <family val="2"/>
        <scheme val="minor"/>
      </rPr>
      <t>REFERENCEMENT DE PROCEDES DE CHAPE
SUR SUPPORT BOIS</t>
    </r>
    <r>
      <rPr>
        <b/>
        <sz val="22"/>
        <color rgb="FFBC9937"/>
        <rFont val="Calibri"/>
        <family val="2"/>
        <scheme val="minor"/>
      </rPr>
      <t xml:space="preserve">
</t>
    </r>
    <r>
      <rPr>
        <b/>
        <sz val="18"/>
        <color rgb="FFBC9937"/>
        <rFont val="Calibri"/>
        <family val="2"/>
        <scheme val="minor"/>
      </rPr>
      <t>(Version 05-1 du 12/04/2022)</t>
    </r>
  </si>
  <si>
    <r>
      <rPr>
        <b/>
        <sz val="36"/>
        <color rgb="FFBC9937"/>
        <rFont val="Calibri"/>
        <family val="2"/>
        <scheme val="minor"/>
      </rPr>
      <t>REFERENCEMENT DE PROCEDES DE REVETEMENT DE SOL
SUR SUPPORT BOIS</t>
    </r>
    <r>
      <rPr>
        <b/>
        <sz val="22"/>
        <color rgb="FFBC9937"/>
        <rFont val="Calibri"/>
        <family val="2"/>
        <scheme val="minor"/>
      </rPr>
      <t xml:space="preserve">
</t>
    </r>
    <r>
      <rPr>
        <b/>
        <sz val="18"/>
        <color rgb="FFBC9937"/>
        <rFont val="Calibri"/>
        <family val="2"/>
        <scheme val="minor"/>
      </rPr>
      <t>(Version 05-1 du 12/04/2022)</t>
    </r>
  </si>
  <si>
    <r>
      <rPr>
        <b/>
        <sz val="36"/>
        <color rgb="FFBC9937"/>
        <rFont val="Calibri"/>
        <family val="2"/>
        <scheme val="minor"/>
      </rPr>
      <t>REFERENCEMENT DE PROCEDES DE PREPARATION ET ACCESSOIRES DE SOL
SUR SUPPORT BOIS</t>
    </r>
    <r>
      <rPr>
        <b/>
        <sz val="22"/>
        <color rgb="FFBC9937"/>
        <rFont val="Calibri"/>
        <family val="2"/>
        <scheme val="minor"/>
      </rPr>
      <t xml:space="preserve">
</t>
    </r>
    <r>
      <rPr>
        <b/>
        <sz val="18"/>
        <color rgb="FFBC9937"/>
        <rFont val="Calibri"/>
        <family val="2"/>
        <scheme val="minor"/>
      </rPr>
      <t>(Version 05-1 du 12/04/2022)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</si>
</sst>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b/>
      <sz val="11"/>
      <color rgb="FF000000"/>
      <name val="Calibri"/>
      <family val="2"/>
      <scheme val="minor"/>
    </font>
    <font>
      <sz val="8"/>
      <name val="Calibri"/>
      <family val="2"/>
      <scheme val="minor"/>
    </font>
    <font>
      <sz val="11"/>
      <name val="Calibri"/>
      <family val="2"/>
    </font>
    <font>
      <sz val="14"/>
      <color theme="1"/>
      <name val="Calibri"/>
      <family val="2"/>
      <scheme val="minor"/>
    </font>
    <font>
      <sz val="11"/>
      <color theme="1"/>
      <name val="Calibri"/>
      <family val="2"/>
    </font>
    <font>
      <sz val="16"/>
      <color theme="1"/>
      <name val="Calibri"/>
      <family val="2"/>
      <scheme val="minor"/>
    </font>
    <font>
      <b/>
      <sz val="16"/>
      <color theme="1"/>
      <name val="Calibri"/>
      <family val="2"/>
      <scheme val="minor"/>
    </font>
    <font>
      <b/>
      <sz val="1"/>
      <color rgb="FFF7EFD9"/>
      <name val="Calibri"/>
      <family val="2"/>
      <scheme val="minor"/>
    </font>
    <font>
      <b/>
      <sz val="16"/>
      <name val="Calibri"/>
      <family val="2"/>
      <scheme val="minor"/>
    </font>
    <font>
      <b/>
      <sz val="11"/>
      <color rgb="FFBC9937"/>
      <name val="Calibri"/>
      <family val="2"/>
      <scheme val="minor"/>
    </font>
    <font>
      <b/>
      <sz val="26"/>
      <color rgb="FFBC9937"/>
      <name val="Calibri"/>
      <family val="2"/>
      <scheme val="minor"/>
    </font>
    <font>
      <b/>
      <sz val="22"/>
      <color rgb="FFBC9937"/>
      <name val="Calibri"/>
      <family val="2"/>
      <scheme val="minor"/>
    </font>
    <font>
      <b/>
      <sz val="18"/>
      <color rgb="FFBC9937"/>
      <name val="Calibri"/>
      <family val="2"/>
      <scheme val="minor"/>
    </font>
    <font>
      <b/>
      <sz val="36"/>
      <color rgb="FFBC9937"/>
      <name val="Calibri"/>
      <family val="2"/>
      <scheme val="minor"/>
    </font>
    <font>
      <b/>
      <sz val="11"/>
      <color rgb="FFE1C675"/>
      <name val="Calibri"/>
      <family val="2"/>
      <scheme val="minor"/>
    </font>
    <font>
      <b/>
      <i/>
      <sz val="11"/>
      <color theme="0" tint="-0.499984740745262"/>
      <name val="Calibri"/>
      <family val="2"/>
      <scheme val="minor"/>
    </font>
    <font>
      <i/>
      <sz val="11"/>
      <name val="Calibri"/>
      <family val="2"/>
      <scheme val="minor"/>
    </font>
    <font>
      <u/>
      <sz val="11"/>
      <color theme="1"/>
      <name val="Calibri"/>
      <family val="2"/>
      <scheme val="minor"/>
    </font>
    <font>
      <u/>
      <sz val="11"/>
      <name val="Calibri"/>
      <family val="2"/>
      <scheme val="minor"/>
    </font>
    <font>
      <i/>
      <sz val="11"/>
      <color theme="1"/>
      <name val="Calibri"/>
      <family val="2"/>
      <scheme val="minor"/>
    </font>
    <font>
      <b/>
      <sz val="11"/>
      <color rgb="FFF7EFD9"/>
      <name val="Calibri"/>
      <family val="2"/>
      <scheme val="minor"/>
    </font>
    <font>
      <u/>
      <sz val="11"/>
      <color theme="10"/>
      <name val="Calibri"/>
      <family val="2"/>
      <scheme val="minor"/>
    </font>
    <font>
      <b/>
      <sz val="11"/>
      <color theme="5"/>
      <name val="Calibri"/>
      <family val="2"/>
      <scheme val="minor"/>
    </font>
    <font>
      <b/>
      <sz val="9"/>
      <color theme="5"/>
      <name val="Calibri"/>
      <family val="2"/>
      <scheme val="minor"/>
    </font>
    <font>
      <i/>
      <sz val="11"/>
      <color theme="1"/>
      <name val="Calibri"/>
      <family val="2"/>
    </font>
    <font>
      <sz val="9"/>
      <color theme="1"/>
      <name val="Calibri"/>
      <family val="2"/>
      <scheme val="minor"/>
    </font>
    <font>
      <b/>
      <sz val="11"/>
      <color theme="1"/>
      <name val="Calibri"/>
      <family val="2"/>
    </font>
  </fonts>
  <fills count="12">
    <fill>
      <patternFill patternType="none"/>
    </fill>
    <fill>
      <patternFill patternType="gray125"/>
    </fill>
    <fill>
      <patternFill patternType="solid">
        <fgColor rgb="FFFFFF00"/>
        <bgColor indexed="64"/>
      </patternFill>
    </fill>
    <fill>
      <patternFill patternType="solid">
        <fgColor rgb="FFE1C675"/>
        <bgColor indexed="64"/>
      </patternFill>
    </fill>
    <fill>
      <patternFill patternType="solid">
        <fgColor rgb="FFF7EFD9"/>
        <bgColor indexed="64"/>
      </patternFill>
    </fill>
    <fill>
      <patternFill patternType="solid">
        <fgColor rgb="FFF7EF75"/>
        <bgColor indexed="64"/>
      </patternFill>
    </fill>
    <fill>
      <patternFill patternType="solid">
        <fgColor theme="4" tint="0.79998168889431442"/>
        <bgColor indexed="64"/>
      </patternFill>
    </fill>
    <fill>
      <patternFill patternType="solid">
        <fgColor theme="9"/>
        <bgColor indexed="64"/>
      </patternFill>
    </fill>
    <fill>
      <patternFill patternType="solid">
        <fgColor rgb="FFFFC000"/>
        <bgColor indexed="64"/>
      </patternFill>
    </fill>
    <fill>
      <patternFill patternType="solid">
        <fgColor rgb="FFFF0000"/>
        <bgColor indexed="64"/>
      </patternFill>
    </fill>
    <fill>
      <patternFill patternType="solid">
        <fgColor rgb="FFFFE697"/>
        <bgColor indexed="64"/>
      </patternFill>
    </fill>
    <fill>
      <patternFill patternType="solid">
        <fgColor rgb="FFFFFF99"/>
        <bgColor indexed="64"/>
      </patternFill>
    </fill>
  </fills>
  <borders count="1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151">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2" fontId="1" fillId="0" borderId="0" xfId="0" applyNumberFormat="1" applyFont="1" applyAlignment="1">
      <alignment horizontal="center" vertical="center" wrapText="1"/>
    </xf>
    <xf numFmtId="0" fontId="0" fillId="0" borderId="0" xfId="0" applyFont="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alignment horizontal="center" vertical="center" wrapText="1"/>
    </xf>
    <xf numFmtId="0" fontId="9" fillId="0" borderId="0" xfId="0" applyFont="1" applyFill="1" applyAlignment="1">
      <alignment horizontal="center" vertical="center" wrapText="1"/>
    </xf>
    <xf numFmtId="14" fontId="4" fillId="0" borderId="0" xfId="0" applyNumberFormat="1" applyFont="1" applyFill="1" applyAlignment="1">
      <alignment horizontal="center" vertical="center" wrapText="1"/>
    </xf>
    <xf numFmtId="14" fontId="0" fillId="0" borderId="0" xfId="0" applyNumberFormat="1" applyFont="1" applyAlignment="1">
      <alignment horizontal="center" vertical="center" wrapText="1"/>
    </xf>
    <xf numFmtId="0" fontId="2" fillId="0" borderId="0" xfId="0" applyFont="1" applyAlignment="1">
      <alignment horizontal="center" vertical="center" wrapText="1"/>
    </xf>
    <xf numFmtId="14" fontId="0" fillId="0" borderId="0" xfId="0" applyNumberFormat="1" applyFont="1" applyFill="1" applyAlignment="1">
      <alignment horizontal="center" vertical="center" wrapText="1"/>
    </xf>
    <xf numFmtId="2" fontId="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0" fillId="2" borderId="0" xfId="0" applyFont="1" applyFill="1" applyAlignment="1">
      <alignment horizontal="center" vertical="center" wrapText="1"/>
    </xf>
    <xf numFmtId="0" fontId="0" fillId="5" borderId="0" xfId="0" applyFont="1" applyFill="1" applyAlignment="1">
      <alignment horizontal="center" vertical="center" wrapText="1"/>
    </xf>
    <xf numFmtId="0" fontId="3" fillId="4" borderId="1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3"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0" fillId="6" borderId="0" xfId="0" applyFont="1" applyFill="1" applyAlignment="1">
      <alignment horizontal="center" vertical="center" wrapText="1"/>
    </xf>
    <xf numFmtId="14" fontId="9" fillId="0" borderId="0" xfId="0" applyNumberFormat="1" applyFont="1" applyFill="1" applyAlignment="1">
      <alignment horizontal="center" vertical="center" wrapText="1"/>
    </xf>
    <xf numFmtId="0" fontId="0" fillId="0" borderId="0" xfId="0" applyNumberFormat="1" applyFont="1" applyAlignment="1">
      <alignment horizontal="center" vertical="center" wrapText="1"/>
    </xf>
    <xf numFmtId="0" fontId="2" fillId="0" borderId="0" xfId="0" applyFont="1" applyAlignment="1">
      <alignment horizont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15" fillId="0" borderId="0" xfId="0" applyFont="1" applyAlignment="1">
      <alignment horizontal="left" wrapText="1"/>
    </xf>
    <xf numFmtId="0" fontId="12" fillId="0" borderId="0" xfId="0" applyFont="1" applyAlignment="1">
      <alignment horizontal="left" vertical="top" wrapText="1" indent="1"/>
    </xf>
    <xf numFmtId="0" fontId="13" fillId="0" borderId="0" xfId="0" applyFont="1" applyAlignment="1">
      <alignment vertical="top" wrapText="1"/>
    </xf>
    <xf numFmtId="0" fontId="12" fillId="0" borderId="0" xfId="0" applyFont="1" applyAlignment="1">
      <alignment vertical="center" wrapText="1"/>
    </xf>
    <xf numFmtId="0" fontId="12" fillId="0" borderId="0" xfId="0" applyFont="1" applyAlignment="1">
      <alignment vertical="top" wrapText="1"/>
    </xf>
    <xf numFmtId="0" fontId="21" fillId="0" borderId="0" xfId="0" applyFont="1" applyAlignment="1">
      <alignment vertical="center" wrapText="1"/>
    </xf>
    <xf numFmtId="0" fontId="2" fillId="0" borderId="0" xfId="0" applyFont="1" applyAlignment="1"/>
    <xf numFmtId="0" fontId="22" fillId="0" borderId="0" xfId="0" applyFont="1" applyAlignment="1">
      <alignment vertical="top" textRotation="90"/>
    </xf>
    <xf numFmtId="0" fontId="22" fillId="0" borderId="0" xfId="0" applyFont="1" applyAlignment="1">
      <alignment vertical="top" textRotation="90"/>
    </xf>
    <xf numFmtId="0" fontId="22" fillId="0" borderId="0" xfId="0" applyFont="1" applyAlignment="1">
      <alignment vertical="top" textRotation="90"/>
    </xf>
    <xf numFmtId="0" fontId="11" fillId="0" borderId="0" xfId="0" applyFont="1" applyAlignment="1">
      <alignment horizontal="center" vertical="center" wrapText="1"/>
    </xf>
    <xf numFmtId="0" fontId="4" fillId="0" borderId="0" xfId="0" applyFont="1" applyAlignment="1">
      <alignment horizontal="left" vertical="center" wrapText="1" indent="1"/>
    </xf>
    <xf numFmtId="0" fontId="11" fillId="6" borderId="0" xfId="0" applyFont="1" applyFill="1" applyAlignment="1">
      <alignment horizontal="center" vertical="center" wrapText="1"/>
    </xf>
    <xf numFmtId="0" fontId="0" fillId="0" borderId="0" xfId="0" quotePrefix="1" applyAlignment="1">
      <alignment wrapText="1"/>
    </xf>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0" fillId="3" borderId="7" xfId="0" applyFill="1" applyBorder="1" applyAlignment="1">
      <alignment horizontal="left" vertical="center" wrapText="1"/>
    </xf>
    <xf numFmtId="0" fontId="0" fillId="3" borderId="2" xfId="0" applyFill="1" applyBorder="1" applyAlignment="1">
      <alignment horizontal="left" vertical="center" wrapText="1"/>
    </xf>
    <xf numFmtId="49" fontId="11" fillId="0" borderId="0" xfId="0" applyNumberFormat="1" applyFont="1" applyFill="1" applyAlignment="1">
      <alignment horizontal="left" vertical="center" wrapText="1"/>
    </xf>
    <xf numFmtId="49" fontId="0" fillId="0" borderId="0" xfId="0" applyNumberFormat="1" applyFont="1" applyAlignment="1">
      <alignment horizontal="left" vertical="center" wrapText="1"/>
    </xf>
    <xf numFmtId="49" fontId="4" fillId="0" borderId="0" xfId="0" applyNumberFormat="1" applyFont="1" applyFill="1" applyAlignment="1">
      <alignment horizontal="left" vertical="center" wrapText="1"/>
    </xf>
    <xf numFmtId="49" fontId="4" fillId="0" borderId="0" xfId="0" quotePrefix="1" applyNumberFormat="1" applyFont="1" applyFill="1" applyAlignment="1">
      <alignment horizontal="left" vertical="center" wrapText="1"/>
    </xf>
    <xf numFmtId="0" fontId="0" fillId="0" borderId="0" xfId="0" applyAlignment="1">
      <alignment horizontal="left" vertical="center" wrapText="1"/>
    </xf>
    <xf numFmtId="0" fontId="0" fillId="7" borderId="0" xfId="0" applyFont="1" applyFill="1" applyAlignment="1">
      <alignment horizontal="center" vertical="center" wrapText="1"/>
    </xf>
    <xf numFmtId="0" fontId="11" fillId="9" borderId="0" xfId="0" applyFont="1" applyFill="1" applyAlignment="1">
      <alignment horizontal="center" vertical="center" wrapText="1"/>
    </xf>
    <xf numFmtId="0" fontId="11" fillId="8" borderId="0" xfId="0" applyFont="1" applyFill="1" applyAlignment="1">
      <alignment horizontal="center" vertical="center" wrapText="1"/>
    </xf>
    <xf numFmtId="0" fontId="0" fillId="0" borderId="0" xfId="0" applyAlignment="1">
      <alignment horizontal="center" vertical="center" wrapText="1"/>
    </xf>
    <xf numFmtId="0" fontId="11" fillId="2" borderId="0" xfId="0" applyFont="1" applyFill="1" applyAlignment="1">
      <alignment horizontal="center" vertical="center" wrapText="1"/>
    </xf>
    <xf numFmtId="0" fontId="0" fillId="0" borderId="0" xfId="0" applyAlignment="1">
      <alignment horizontal="center" vertical="center" wrapText="1"/>
    </xf>
    <xf numFmtId="0" fontId="28" fillId="0" borderId="0" xfId="1" applyAlignment="1">
      <alignment horizontal="center" vertical="center" wrapText="1"/>
    </xf>
    <xf numFmtId="0" fontId="0"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9" fillId="0" borderId="0" xfId="0" applyNumberFormat="1" applyFont="1" applyAlignment="1">
      <alignment horizontal="center" vertical="center" wrapText="1"/>
    </xf>
    <xf numFmtId="0" fontId="9" fillId="0" borderId="0" xfId="0" applyFont="1" applyAlignment="1">
      <alignment horizontal="center" vertical="center" wrapText="1"/>
    </xf>
    <xf numFmtId="49" fontId="11" fillId="0" borderId="0" xfId="0" applyNumberFormat="1" applyFont="1" applyAlignment="1">
      <alignment horizontal="left"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left" vertical="center" wrapText="1"/>
    </xf>
    <xf numFmtId="49" fontId="4" fillId="0" borderId="0" xfId="0" applyNumberFormat="1" applyFont="1" applyAlignment="1">
      <alignment horizontal="left" vertical="center" wrapText="1"/>
    </xf>
    <xf numFmtId="49" fontId="11" fillId="0" borderId="0" xfId="0" quotePrefix="1" applyNumberFormat="1" applyFont="1" applyAlignment="1">
      <alignment horizontal="left" vertical="center" wrapText="1"/>
    </xf>
    <xf numFmtId="0" fontId="1" fillId="2" borderId="0" xfId="0" applyFont="1" applyFill="1"/>
    <xf numFmtId="0" fontId="0" fillId="0" borderId="0" xfId="0" applyNumberFormat="1" applyFont="1" applyFill="1" applyAlignment="1">
      <alignment horizontal="center" vertical="center" wrapText="1"/>
    </xf>
    <xf numFmtId="0" fontId="4" fillId="2" borderId="0" xfId="0" applyFont="1" applyFill="1" applyAlignment="1">
      <alignment horizontal="center" vertical="center" wrapText="1"/>
    </xf>
    <xf numFmtId="49" fontId="9" fillId="0" borderId="0" xfId="0" applyNumberFormat="1" applyFont="1" applyFill="1" applyAlignment="1">
      <alignment horizontal="left" vertical="center" wrapText="1"/>
    </xf>
    <xf numFmtId="0" fontId="6" fillId="4" borderId="10" xfId="0" applyFont="1" applyFill="1" applyBorder="1" applyAlignment="1">
      <alignment vertical="center" wrapText="1"/>
    </xf>
    <xf numFmtId="0" fontId="6" fillId="4" borderId="2" xfId="0" applyFont="1" applyFill="1" applyBorder="1" applyAlignment="1">
      <alignment vertical="center" wrapText="1"/>
    </xf>
    <xf numFmtId="0" fontId="32" fillId="0" borderId="0" xfId="0" applyFont="1" applyAlignment="1">
      <alignment horizontal="left" vertical="center" wrapText="1"/>
    </xf>
    <xf numFmtId="2" fontId="0" fillId="0" borderId="0" xfId="0" applyNumberFormat="1" applyAlignment="1">
      <alignment horizontal="center" vertical="center" wrapText="1"/>
    </xf>
    <xf numFmtId="0" fontId="0" fillId="10" borderId="0" xfId="0" applyFill="1" applyAlignment="1">
      <alignment horizontal="center" vertical="center" wrapText="1"/>
    </xf>
    <xf numFmtId="0" fontId="11" fillId="10" borderId="0" xfId="0" applyFont="1" applyFill="1" applyAlignment="1">
      <alignment horizontal="center" vertical="center" wrapText="1"/>
    </xf>
    <xf numFmtId="0" fontId="5" fillId="0" borderId="0" xfId="0" applyFont="1" applyAlignment="1">
      <alignment vertical="top" wrapText="1"/>
    </xf>
    <xf numFmtId="0" fontId="13" fillId="11" borderId="0" xfId="0" applyFont="1" applyFill="1" applyAlignment="1">
      <alignment vertical="top" wrapText="1"/>
    </xf>
    <xf numFmtId="0" fontId="2" fillId="0" borderId="0" xfId="0" applyFont="1" applyAlignment="1">
      <alignment horizontal="center"/>
    </xf>
    <xf numFmtId="0" fontId="12" fillId="0" borderId="0" xfId="0" applyFont="1" applyAlignment="1">
      <alignment vertical="top" wrapText="1"/>
    </xf>
    <xf numFmtId="0" fontId="13" fillId="3" borderId="8"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0" fillId="0" borderId="0" xfId="0" applyBorder="1" applyAlignment="1">
      <alignment horizontal="center" vertical="center" wrapText="1"/>
    </xf>
    <xf numFmtId="0" fontId="22" fillId="0" borderId="0" xfId="0" applyFont="1" applyAlignment="1">
      <alignment textRotation="90"/>
    </xf>
    <xf numFmtId="0" fontId="22" fillId="0" borderId="1" xfId="0" applyFont="1" applyBorder="1" applyAlignment="1">
      <alignment textRotation="90"/>
    </xf>
    <xf numFmtId="0" fontId="16" fillId="0" borderId="0" xfId="0" applyFont="1" applyAlignment="1">
      <alignment horizontal="center" vertical="center" wrapText="1"/>
    </xf>
    <xf numFmtId="0" fontId="10" fillId="0" borderId="0" xfId="0" applyFont="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3"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top" wrapText="1"/>
    </xf>
    <xf numFmtId="0" fontId="2" fillId="0" borderId="0" xfId="0" applyFont="1" applyAlignment="1">
      <alignment horizontal="center" wrapText="1"/>
    </xf>
    <xf numFmtId="0" fontId="22" fillId="0" borderId="0" xfId="0" applyFont="1" applyAlignment="1">
      <alignment horizontal="right" textRotation="90" wrapText="1"/>
    </xf>
    <xf numFmtId="0" fontId="22" fillId="0" borderId="1" xfId="0" applyFont="1" applyBorder="1" applyAlignment="1">
      <alignment horizontal="right" textRotation="90" wrapText="1"/>
    </xf>
    <xf numFmtId="0" fontId="5" fillId="3" borderId="3"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0" fillId="0" borderId="0" xfId="0" applyAlignment="1">
      <alignment horizontal="center" vertical="center" wrapText="1"/>
    </xf>
    <xf numFmtId="16" fontId="0" fillId="0" borderId="0" xfId="0" applyNumberFormat="1" applyAlignment="1">
      <alignment horizontal="center" vertical="center"/>
    </xf>
    <xf numFmtId="0" fontId="0" fillId="0" borderId="0" xfId="0" applyAlignment="1">
      <alignment horizontal="center" vertical="center"/>
    </xf>
    <xf numFmtId="16" fontId="0" fillId="0" borderId="0" xfId="0" applyNumberFormat="1"/>
    <xf numFmtId="16" fontId="0" fillId="0" borderId="0" xfId="0" quotePrefix="1" applyNumberFormat="1"/>
  </cellXfs>
  <cellStyles count="2">
    <cellStyle name="Lien hypertexte" xfId="1" builtinId="8"/>
    <cellStyle name="Normal" xfId="0" builtinId="0"/>
  </cellStyles>
  <dxfs count="225">
    <dxf>
      <font>
        <b/>
        <i val="0"/>
        <color theme="4" tint="-0.499984740745262"/>
      </font>
      <fill>
        <patternFill>
          <bgColor theme="4" tint="0.59996337778862885"/>
        </patternFill>
      </fill>
    </dxf>
    <dxf>
      <font>
        <b/>
        <i val="0"/>
        <color theme="4" tint="-0.499984740745262"/>
      </font>
      <fill>
        <patternFill>
          <bgColor theme="4" tint="0.79998168889431442"/>
        </patternFill>
      </fill>
    </dxf>
    <dxf>
      <font>
        <color theme="9" tint="0.79998168889431442"/>
      </font>
      <fill>
        <patternFill>
          <bgColor theme="9" tint="0.79998168889431442"/>
        </patternFill>
      </fill>
    </dxf>
    <dxf>
      <font>
        <color theme="4" tint="0.79998168889431442"/>
      </font>
      <fill>
        <patternFill>
          <bgColor theme="4" tint="0.79998168889431442"/>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ill>
        <patternFill>
          <bgColor theme="9" tint="0.59996337778862885"/>
        </patternFill>
      </fill>
    </dxf>
    <dxf>
      <fill>
        <patternFill>
          <bgColor theme="9" tint="0.39994506668294322"/>
        </patternFill>
      </fill>
    </dxf>
    <dxf>
      <fill>
        <patternFill>
          <bgColor theme="4" tint="0.79998168889431442"/>
        </patternFill>
      </fill>
    </dxf>
    <dxf>
      <font>
        <b/>
        <i val="0"/>
        <color theme="4" tint="-0.499984740745262"/>
      </font>
      <fill>
        <patternFill>
          <bgColor theme="4" tint="0.59996337778862885"/>
        </patternFill>
      </fill>
    </dxf>
    <dxf>
      <font>
        <b/>
        <i val="0"/>
        <color theme="4" tint="-0.499984740745262"/>
      </font>
      <fill>
        <patternFill>
          <bgColor theme="4" tint="0.79998168889431442"/>
        </patternFill>
      </fill>
    </dxf>
    <dxf>
      <font>
        <color theme="9" tint="0.79998168889431442"/>
      </font>
      <fill>
        <patternFill>
          <bgColor theme="9" tint="0.79998168889431442"/>
        </patternFill>
      </fill>
    </dxf>
    <dxf>
      <font>
        <color theme="4" tint="0.79998168889431442"/>
      </font>
      <fill>
        <patternFill>
          <bgColor theme="4" tint="0.79998168889431442"/>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ill>
        <patternFill>
          <bgColor theme="4" tint="0.79998168889431442"/>
        </patternFill>
      </fill>
    </dxf>
    <dxf>
      <font>
        <b/>
        <i val="0"/>
        <color theme="4" tint="-0.499984740745262"/>
      </font>
      <fill>
        <patternFill>
          <bgColor theme="4" tint="0.59996337778862885"/>
        </patternFill>
      </fill>
    </dxf>
    <dxf>
      <font>
        <b/>
        <i val="0"/>
        <color theme="4" tint="-0.499984740745262"/>
      </font>
      <fill>
        <patternFill>
          <bgColor theme="4" tint="0.79998168889431442"/>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ont>
        <b/>
        <i val="0"/>
        <color theme="4" tint="-0.499984740745262"/>
      </font>
      <fill>
        <patternFill>
          <bgColor theme="4" tint="0.59996337778862885"/>
        </patternFill>
      </fill>
    </dxf>
    <dxf>
      <font>
        <b/>
        <i val="0"/>
        <color theme="4" tint="-0.499984740745262"/>
      </font>
      <fill>
        <patternFill>
          <bgColor theme="4" tint="0.79998168889431442"/>
        </patternFill>
      </fill>
    </dxf>
    <dxf>
      <font>
        <color theme="9" tint="0.79998168889431442"/>
      </font>
      <fill>
        <patternFill>
          <bgColor theme="9" tint="0.79998168889431442"/>
        </patternFill>
      </fill>
    </dxf>
    <dxf>
      <font>
        <color theme="4" tint="0.79998168889431442"/>
      </font>
      <fill>
        <patternFill>
          <bgColor theme="4" tint="0.79998168889431442"/>
        </patternFill>
      </fill>
    </dxf>
    <dxf>
      <fill>
        <patternFill>
          <bgColor theme="4" tint="0.79998168889431442"/>
        </patternFill>
      </fill>
    </dxf>
    <dxf>
      <font>
        <b/>
        <i val="0"/>
        <color theme="4" tint="-0.499984740745262"/>
      </font>
      <fill>
        <patternFill>
          <bgColor theme="4" tint="0.59996337778862885"/>
        </patternFill>
      </fill>
    </dxf>
    <dxf>
      <font>
        <b/>
        <i val="0"/>
        <color theme="4" tint="-0.499984740745262"/>
      </font>
      <fill>
        <patternFill>
          <bgColor theme="4" tint="0.79998168889431442"/>
        </patternFill>
      </fill>
    </dxf>
    <dxf>
      <font>
        <color rgb="FF9C0006"/>
      </font>
      <fill>
        <patternFill>
          <bgColor rgb="FFFFC7CE"/>
        </patternFill>
      </fill>
    </dxf>
    <dxf>
      <fill>
        <patternFill>
          <bgColor theme="9" tint="0.59996337778862885"/>
        </patternFill>
      </fill>
    </dxf>
    <dxf>
      <fill>
        <patternFill>
          <bgColor theme="9" tint="0.39994506668294322"/>
        </patternFill>
      </fill>
    </dxf>
    <dxf>
      <font>
        <b/>
        <i val="0"/>
        <color theme="4" tint="-0.499984740745262"/>
      </font>
      <fill>
        <patternFill>
          <bgColor theme="4" tint="0.59996337778862885"/>
        </patternFill>
      </fill>
    </dxf>
    <dxf>
      <font>
        <b/>
        <i val="0"/>
        <color theme="4" tint="-0.499984740745262"/>
      </font>
      <fill>
        <patternFill>
          <bgColor theme="4" tint="0.79998168889431442"/>
        </patternFill>
      </fill>
    </dxf>
    <dxf>
      <font>
        <color theme="9" tint="0.79998168889431442"/>
      </font>
      <fill>
        <patternFill>
          <bgColor theme="9" tint="0.79998168889431442"/>
        </patternFill>
      </fill>
    </dxf>
    <dxf>
      <font>
        <color theme="4" tint="0.79998168889431442"/>
      </font>
      <fill>
        <patternFill>
          <bgColor theme="4" tint="0.79998168889431442"/>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4" tint="0.79998168889431442"/>
        </patternFill>
      </fill>
    </dxf>
    <dxf>
      <font>
        <b/>
        <i val="0"/>
        <color theme="4" tint="-0.499984740745262"/>
      </font>
      <fill>
        <patternFill>
          <bgColor theme="4" tint="0.59996337778862885"/>
        </patternFill>
      </fill>
    </dxf>
    <dxf>
      <font>
        <b/>
        <i val="0"/>
        <color theme="4" tint="-0.499984740745262"/>
      </font>
      <fill>
        <patternFill>
          <bgColor theme="4" tint="0.79998168889431442"/>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ont>
        <b val="0"/>
        <i val="0"/>
        <color auto="1"/>
      </font>
      <fill>
        <patternFill>
          <bgColor theme="9" tint="0.59996337778862885"/>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ont>
        <b val="0"/>
        <i val="0"/>
        <color auto="1"/>
      </font>
      <fill>
        <patternFill>
          <bgColor theme="9" tint="0.59996337778862885"/>
        </patternFill>
      </fill>
    </dxf>
    <dxf>
      <fill>
        <patternFill>
          <bgColor theme="9" tint="0.59996337778862885"/>
        </patternFill>
      </fill>
    </dxf>
    <dxf>
      <fill>
        <patternFill>
          <bgColor theme="4" tint="0.79998168889431442"/>
        </patternFill>
      </fill>
    </dxf>
    <dxf>
      <font>
        <color theme="9" tint="0.79998168889431442"/>
      </font>
      <fill>
        <patternFill>
          <bgColor theme="9" tint="0.79998168889431442"/>
        </patternFill>
      </fill>
    </dxf>
    <dxf>
      <font>
        <color theme="4" tint="0.79998168889431442"/>
      </font>
      <fill>
        <patternFill>
          <bgColor theme="4" tint="0.79998168889431442"/>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ill>
        <patternFill>
          <bgColor theme="4" tint="0.79998168889431442"/>
        </patternFill>
      </fill>
    </dxf>
    <dxf>
      <font>
        <b/>
        <i val="0"/>
        <color theme="4" tint="-0.499984740745262"/>
      </font>
      <fill>
        <patternFill>
          <bgColor theme="4" tint="0.59996337778862885"/>
        </patternFill>
      </fill>
    </dxf>
    <dxf>
      <font>
        <b/>
        <i val="0"/>
        <color theme="4" tint="-0.499984740745262"/>
      </font>
      <fill>
        <patternFill>
          <bgColor theme="4" tint="0.79998168889431442"/>
        </patternFill>
      </fill>
    </dxf>
    <dxf>
      <font>
        <color theme="9" tint="0.79998168889431442"/>
      </font>
      <fill>
        <patternFill>
          <bgColor theme="9" tint="0.79998168889431442"/>
        </patternFill>
      </fill>
    </dxf>
    <dxf>
      <font>
        <color theme="4" tint="0.79998168889431442"/>
      </font>
      <fill>
        <patternFill>
          <bgColor theme="4" tint="0.79998168889431442"/>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ont>
        <b/>
        <i val="0"/>
        <color theme="4" tint="-0.499984740745262"/>
      </font>
      <fill>
        <patternFill>
          <bgColor theme="4" tint="0.79998168889431442"/>
        </patternFill>
      </fill>
    </dxf>
    <dxf>
      <font>
        <b/>
        <i val="0"/>
        <color theme="4" tint="-0.499984740745262"/>
      </font>
      <fill>
        <patternFill>
          <bgColor theme="4" tint="0.39994506668294322"/>
        </patternFill>
      </fill>
    </dxf>
    <dxf>
      <font>
        <color theme="4" tint="0.79998168889431442"/>
      </font>
      <fill>
        <patternFill>
          <bgColor theme="4" tint="0.79998168889431442"/>
        </patternFill>
      </fill>
    </dxf>
    <dxf>
      <font>
        <color theme="9" tint="0.79998168889431442"/>
      </font>
      <fill>
        <patternFill>
          <bgColor theme="9" tint="0.79998168889431442"/>
        </patternFill>
      </fill>
    </dxf>
    <dxf>
      <fill>
        <patternFill>
          <bgColor theme="9" tint="0.59996337778862885"/>
        </patternFill>
      </fill>
    </dxf>
    <dxf>
      <fill>
        <patternFill>
          <bgColor theme="4" tint="0.39994506668294322"/>
        </patternFill>
      </fill>
    </dxf>
    <dxf>
      <fill>
        <patternFill>
          <bgColor theme="4" tint="0.79998168889431442"/>
        </patternFill>
      </fill>
    </dxf>
    <dxf>
      <fill>
        <patternFill>
          <bgColor theme="0" tint="-0.14996795556505021"/>
        </patternFill>
      </fill>
    </dxf>
    <dxf>
      <fill>
        <patternFill>
          <bgColor theme="9" tint="0.79998168889431442"/>
        </patternFill>
      </fill>
    </dxf>
    <dxf>
      <fill>
        <patternFill>
          <bgColor theme="4" tint="0.39994506668294322"/>
        </patternFill>
      </fill>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rgb="FFFF0000"/>
        <name val="Calibri"/>
        <family val="2"/>
        <scheme val="minor"/>
      </font>
      <numFmt numFmtId="2" formatCode="0.00"/>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0" formatCode="@"/>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name val="Calibri"/>
        <family val="2"/>
        <scheme val="none"/>
      </font>
      <alignment horizontal="center" vertical="center" textRotation="0" wrapText="1" indent="0" justifyLastLine="0" shrinkToFit="0" readingOrder="0"/>
    </dxf>
    <dxf>
      <font>
        <strike val="0"/>
        <outline val="0"/>
        <shadow val="0"/>
        <u val="none"/>
        <vertAlign val="baseline"/>
        <sz val="1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none"/>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minor"/>
      </font>
      <numFmt numFmtId="19" formatCode="dd/mm/yyyy"/>
      <alignment horizontal="center" vertical="center" textRotation="0" wrapText="1" indent="0" justifyLastLine="0" shrinkToFit="0" readingOrder="0"/>
    </dxf>
    <dxf>
      <font>
        <strike val="0"/>
        <outline val="0"/>
        <shadow val="0"/>
        <u val="none"/>
        <vertAlign val="baseline"/>
        <sz val="11"/>
        <name val="Calibri"/>
        <family val="2"/>
        <scheme val="minor"/>
      </font>
      <numFmt numFmtId="19" formatCode="dd/mm/yyyy"/>
      <alignment horizontal="center" vertical="center" textRotation="0" wrapText="1" indent="0" justifyLastLine="0" shrinkToFit="0" readingOrder="0"/>
    </dxf>
    <dxf>
      <border outline="0">
        <top style="thin">
          <color rgb="FF000000"/>
        </top>
      </border>
    </dxf>
    <dxf>
      <border outline="0">
        <bottom style="thin">
          <color rgb="FF000000"/>
        </bottom>
      </border>
    </dxf>
    <dxf>
      <font>
        <b val="0"/>
        <i val="0"/>
        <strike val="0"/>
        <condense val="0"/>
        <extend val="0"/>
        <outline val="0"/>
        <shadow val="0"/>
        <u val="none"/>
        <vertAlign val="baseline"/>
        <sz val="11"/>
        <color rgb="FF000000"/>
        <name val="Calibri"/>
        <family val="2"/>
        <scheme val="minor"/>
      </font>
      <fill>
        <patternFill patternType="solid">
          <fgColor indexed="64"/>
          <bgColor rgb="FFF7EFD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rgb="FFFF0000"/>
        <name val="Calibri"/>
        <family val="2"/>
        <scheme val="minor"/>
      </font>
      <numFmt numFmtId="2" formatCode="0.00"/>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30" formatCode="@"/>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1"/>
        <name val="Calibri"/>
        <family val="2"/>
        <scheme val="none"/>
      </font>
      <alignment horizontal="center" vertical="center" textRotation="0" wrapText="1" indent="0" justifyLastLine="0" shrinkToFit="0" readingOrder="0"/>
    </dxf>
    <dxf>
      <font>
        <strike val="0"/>
        <outline val="0"/>
        <shadow val="0"/>
        <u val="none"/>
        <vertAlign val="baseline"/>
        <sz val="1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none"/>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minor"/>
      </font>
      <numFmt numFmtId="19" formatCode="dd/mm/yyyy"/>
      <alignment horizontal="center" vertical="center" textRotation="0" wrapText="1" indent="0" justifyLastLine="0" shrinkToFit="0" readingOrder="0"/>
    </dxf>
    <dxf>
      <font>
        <strike val="0"/>
        <outline val="0"/>
        <shadow val="0"/>
        <u val="none"/>
        <vertAlign val="baseline"/>
        <sz val="11"/>
        <name val="Calibri"/>
        <family val="2"/>
        <scheme val="minor"/>
      </font>
      <numFmt numFmtId="19" formatCode="dd/mm/yyyy"/>
      <alignment horizontal="center" vertical="center" textRotation="0" wrapText="1" indent="0" justifyLastLine="0" shrinkToFit="0" readingOrder="0"/>
    </dxf>
    <dxf>
      <border outline="0">
        <top style="thin">
          <color rgb="FF000000"/>
        </top>
      </border>
    </dxf>
    <dxf>
      <border outline="0">
        <bottom style="thin">
          <color rgb="FF000000"/>
        </bottom>
      </border>
    </dxf>
    <dxf>
      <font>
        <b val="0"/>
        <i val="0"/>
        <strike val="0"/>
        <condense val="0"/>
        <extend val="0"/>
        <outline val="0"/>
        <shadow val="0"/>
        <u val="none"/>
        <vertAlign val="baseline"/>
        <sz val="11"/>
        <color rgb="FF000000"/>
        <name val="Calibri"/>
        <family val="2"/>
        <scheme val="minor"/>
      </font>
      <fill>
        <patternFill patternType="solid">
          <fgColor indexed="64"/>
          <bgColor rgb="FFF7EFD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rgb="FFFF0000"/>
        <name val="Calibri"/>
        <family val="2"/>
        <scheme val="minor"/>
      </font>
      <numFmt numFmtId="2" formatCode="0.00"/>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0" formatCode="@"/>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1"/>
        <name val="Calibri"/>
        <family val="2"/>
        <scheme val="none"/>
      </font>
      <alignment horizontal="center" vertical="center" textRotation="0" wrapText="1" indent="0" justifyLastLine="0" shrinkToFit="0" readingOrder="0"/>
    </dxf>
    <dxf>
      <font>
        <strike val="0"/>
        <outline val="0"/>
        <shadow val="0"/>
        <u val="none"/>
        <vertAlign val="baseline"/>
        <sz val="1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none"/>
      </font>
      <alignment horizontal="center" vertical="center" textRotation="0" wrapText="1" indent="0" justifyLastLine="0" shrinkToFit="0" readingOrder="0"/>
    </dxf>
    <dxf>
      <font>
        <strike val="0"/>
        <outline val="0"/>
        <shadow val="0"/>
        <u val="none"/>
        <vertAlign val="baseline"/>
        <sz val="1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none"/>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minor"/>
      </font>
      <numFmt numFmtId="19" formatCode="dd/mm/yyyy"/>
      <alignment horizontal="center" vertical="center" textRotation="0" wrapText="1" indent="0" justifyLastLine="0" shrinkToFit="0" readingOrder="0"/>
    </dxf>
    <dxf>
      <border outline="0">
        <top style="thin">
          <color rgb="FF000000"/>
        </top>
      </border>
    </dxf>
    <dxf>
      <font>
        <strike val="0"/>
        <outline val="0"/>
        <shadow val="0"/>
        <u val="none"/>
        <vertAlign val="baseline"/>
        <sz val="11"/>
        <name val="Calibri"/>
        <family val="2"/>
        <scheme val="none"/>
      </font>
      <alignment horizontal="center"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11"/>
        <color rgb="FF000000"/>
        <name val="Calibri"/>
        <family val="2"/>
        <scheme val="minor"/>
      </font>
      <fill>
        <patternFill patternType="solid">
          <fgColor indexed="64"/>
          <bgColor rgb="FFF7EFD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rgb="FFFF0000"/>
        <name val="Calibri"/>
        <family val="2"/>
        <scheme val="minor"/>
      </font>
      <numFmt numFmtId="2" formatCode="0.00"/>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dxf>
    <dxf>
      <font>
        <strike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none"/>
      </font>
      <numFmt numFmtId="19" formatCode="d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family val="2"/>
        <scheme val="minor"/>
      </font>
      <numFmt numFmtId="19" formatCode="dd/mm/yyyy"/>
      <alignment horizontal="center" vertical="center" textRotation="0" wrapText="1" indent="0" justifyLastLine="0" shrinkToFit="0" readingOrder="0"/>
    </dxf>
    <dxf>
      <border outline="0">
        <top style="thin">
          <color rgb="FF000000"/>
        </top>
      </border>
    </dxf>
    <dxf>
      <font>
        <strike val="0"/>
        <outline val="0"/>
        <shadow val="0"/>
        <u val="none"/>
        <vertAlign val="baseline"/>
        <sz val="11"/>
        <name val="Calibri"/>
        <family val="2"/>
        <scheme val="minor"/>
      </font>
      <alignment horizontal="center"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11"/>
        <color rgb="FF000000"/>
        <name val="Calibri"/>
        <family val="2"/>
        <scheme val="minor"/>
      </font>
      <fill>
        <patternFill patternType="solid">
          <fgColor indexed="64"/>
          <bgColor rgb="FFF7EFD9"/>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Style de tableau 1" pivot="0" count="1" xr9:uid="{65019327-CF0D-41CB-8974-FB2B35B5B521}">
      <tableStyleElement type="wholeTable" dxfId="224"/>
    </tableStyle>
  </tableStyles>
  <colors>
    <mruColors>
      <color rgb="FFFFE697"/>
      <color rgb="FFF7EFD9"/>
      <color rgb="FFE1C675"/>
      <color rgb="FFF7EF75"/>
      <color rgb="FFBC9937"/>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jpg"/><Relationship Id="rId1" Type="http://schemas.openxmlformats.org/officeDocument/2006/relationships/image" Target="../media/image5.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jpg"/><Relationship Id="rId1" Type="http://schemas.openxmlformats.org/officeDocument/2006/relationships/image" Target="../media/image8.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649942</xdr:colOff>
      <xdr:row>0</xdr:row>
      <xdr:rowOff>168088</xdr:rowOff>
    </xdr:from>
    <xdr:to>
      <xdr:col>0</xdr:col>
      <xdr:colOff>8409405</xdr:colOff>
      <xdr:row>0</xdr:row>
      <xdr:rowOff>1418593</xdr:rowOff>
    </xdr:to>
    <xdr:grpSp>
      <xdr:nvGrpSpPr>
        <xdr:cNvPr id="3" name="Groupe 2">
          <a:extLst>
            <a:ext uri="{FF2B5EF4-FFF2-40B4-BE49-F238E27FC236}">
              <a16:creationId xmlns:a16="http://schemas.microsoft.com/office/drawing/2014/main" id="{08A43D17-965A-4B04-9FFD-F8966CED1B26}"/>
            </a:ext>
          </a:extLst>
        </xdr:cNvPr>
        <xdr:cNvGrpSpPr/>
      </xdr:nvGrpSpPr>
      <xdr:grpSpPr>
        <a:xfrm>
          <a:off x="649942" y="168088"/>
          <a:ext cx="7759463" cy="1250505"/>
          <a:chOff x="438150" y="0"/>
          <a:chExt cx="7765178" cy="1248600"/>
        </a:xfrm>
      </xdr:grpSpPr>
      <xdr:pic>
        <xdr:nvPicPr>
          <xdr:cNvPr id="4" name="Image 3">
            <a:extLst>
              <a:ext uri="{FF2B5EF4-FFF2-40B4-BE49-F238E27FC236}">
                <a16:creationId xmlns:a16="http://schemas.microsoft.com/office/drawing/2014/main" id="{7948CE45-ADF1-4D31-B9BA-E27F1DF1B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6268" y="491691"/>
            <a:ext cx="1320873" cy="720000"/>
          </a:xfrm>
          <a:prstGeom prst="rect">
            <a:avLst/>
          </a:prstGeom>
        </xdr:spPr>
      </xdr:pic>
      <xdr:sp macro="" textlink="">
        <xdr:nvSpPr>
          <xdr:cNvPr id="5" name="ZoneTexte 4">
            <a:extLst>
              <a:ext uri="{FF2B5EF4-FFF2-40B4-BE49-F238E27FC236}">
                <a16:creationId xmlns:a16="http://schemas.microsoft.com/office/drawing/2014/main" id="{FA574B7E-68D0-4BBB-9B4E-84B65DD30B98}"/>
              </a:ext>
            </a:extLst>
          </xdr:cNvPr>
          <xdr:cNvSpPr txBox="1"/>
        </xdr:nvSpPr>
        <xdr:spPr>
          <a:xfrm>
            <a:off x="2617304" y="0"/>
            <a:ext cx="4116457"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Réalisé par : </a:t>
            </a:r>
            <a:r>
              <a:rPr lang="fr-FR" sz="1800" b="1"/>
              <a:t>LE CLUB DES INDUSTRIELS</a:t>
            </a:r>
            <a:endParaRPr lang="fr-FR" sz="1100" b="1"/>
          </a:p>
        </xdr:txBody>
      </xdr:sp>
      <xdr:sp macro="" textlink="">
        <xdr:nvSpPr>
          <xdr:cNvPr id="6" name="ZoneTexte 5">
            <a:extLst>
              <a:ext uri="{FF2B5EF4-FFF2-40B4-BE49-F238E27FC236}">
                <a16:creationId xmlns:a16="http://schemas.microsoft.com/office/drawing/2014/main" id="{FB06E7CC-E484-40A5-8AD1-4AD770C89EFD}"/>
              </a:ext>
            </a:extLst>
          </xdr:cNvPr>
          <xdr:cNvSpPr txBox="1"/>
        </xdr:nvSpPr>
        <xdr:spPr>
          <a:xfrm>
            <a:off x="438150" y="483290"/>
            <a:ext cx="1847022"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b="1"/>
              <a:t>Cofinancé par :</a:t>
            </a:r>
          </a:p>
        </xdr:txBody>
      </xdr:sp>
      <xdr:pic>
        <xdr:nvPicPr>
          <xdr:cNvPr id="7" name="Image 6">
            <a:extLst>
              <a:ext uri="{FF2B5EF4-FFF2-40B4-BE49-F238E27FC236}">
                <a16:creationId xmlns:a16="http://schemas.microsoft.com/office/drawing/2014/main" id="{604A2CE9-87FE-4A22-9454-0A126A2DBE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4953" y="495300"/>
            <a:ext cx="1846450" cy="720000"/>
          </a:xfrm>
          <a:prstGeom prst="rect">
            <a:avLst/>
          </a:prstGeom>
        </xdr:spPr>
      </xdr:pic>
      <xdr:pic>
        <xdr:nvPicPr>
          <xdr:cNvPr id="8" name="Image 7">
            <a:extLst>
              <a:ext uri="{FF2B5EF4-FFF2-40B4-BE49-F238E27FC236}">
                <a16:creationId xmlns:a16="http://schemas.microsoft.com/office/drawing/2014/main" id="{5171EBF8-07D8-4666-87FC-7802104E02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55175" y="483375"/>
            <a:ext cx="1183435" cy="720000"/>
          </a:xfrm>
          <a:prstGeom prst="rect">
            <a:avLst/>
          </a:prstGeom>
        </xdr:spPr>
      </xdr:pic>
      <xdr:pic>
        <xdr:nvPicPr>
          <xdr:cNvPr id="9" name="Image 8">
            <a:extLst>
              <a:ext uri="{FF2B5EF4-FFF2-40B4-BE49-F238E27FC236}">
                <a16:creationId xmlns:a16="http://schemas.microsoft.com/office/drawing/2014/main" id="{48DC3E06-8B2D-4EA1-9354-5CFF798060D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14907" y="528600"/>
            <a:ext cx="688421" cy="720000"/>
          </a:xfrm>
          <a:prstGeom prst="rect">
            <a:avLst/>
          </a:prstGeom>
        </xdr:spPr>
      </xdr:pic>
      <xdr:sp macro="" textlink="">
        <xdr:nvSpPr>
          <xdr:cNvPr id="10" name="ZoneTexte 9">
            <a:extLst>
              <a:ext uri="{FF2B5EF4-FFF2-40B4-BE49-F238E27FC236}">
                <a16:creationId xmlns:a16="http://schemas.microsoft.com/office/drawing/2014/main" id="{F964A01C-C892-462C-A111-26EDC56E5E4A}"/>
              </a:ext>
            </a:extLst>
          </xdr:cNvPr>
          <xdr:cNvSpPr txBox="1"/>
        </xdr:nvSpPr>
        <xdr:spPr>
          <a:xfrm>
            <a:off x="5157507" y="483290"/>
            <a:ext cx="1847022"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b="1"/>
              <a:t>Dans le cadre de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261937</xdr:colOff>
      <xdr:row>1</xdr:row>
      <xdr:rowOff>0</xdr:rowOff>
    </xdr:from>
    <xdr:to>
      <xdr:col>5</xdr:col>
      <xdr:colOff>830025</xdr:colOff>
      <xdr:row>7</xdr:row>
      <xdr:rowOff>107505</xdr:rowOff>
    </xdr:to>
    <xdr:grpSp>
      <xdr:nvGrpSpPr>
        <xdr:cNvPr id="3" name="Groupe 2">
          <a:extLst>
            <a:ext uri="{FF2B5EF4-FFF2-40B4-BE49-F238E27FC236}">
              <a16:creationId xmlns:a16="http://schemas.microsoft.com/office/drawing/2014/main" id="{798B49AA-567E-4C8C-AD3A-8FDE11D6D9BF}"/>
            </a:ext>
          </a:extLst>
        </xdr:cNvPr>
        <xdr:cNvGrpSpPr/>
      </xdr:nvGrpSpPr>
      <xdr:grpSpPr>
        <a:xfrm>
          <a:off x="261937" y="190500"/>
          <a:ext cx="7759463" cy="1250505"/>
          <a:chOff x="438150" y="0"/>
          <a:chExt cx="7765178" cy="1248600"/>
        </a:xfrm>
      </xdr:grpSpPr>
      <xdr:pic>
        <xdr:nvPicPr>
          <xdr:cNvPr id="4" name="Image 3">
            <a:extLst>
              <a:ext uri="{FF2B5EF4-FFF2-40B4-BE49-F238E27FC236}">
                <a16:creationId xmlns:a16="http://schemas.microsoft.com/office/drawing/2014/main" id="{D9C20A07-5EBF-4715-9AF1-B1974DD46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6268" y="491691"/>
            <a:ext cx="1320873" cy="720000"/>
          </a:xfrm>
          <a:prstGeom prst="rect">
            <a:avLst/>
          </a:prstGeom>
        </xdr:spPr>
      </xdr:pic>
      <xdr:sp macro="" textlink="">
        <xdr:nvSpPr>
          <xdr:cNvPr id="5" name="ZoneTexte 4">
            <a:extLst>
              <a:ext uri="{FF2B5EF4-FFF2-40B4-BE49-F238E27FC236}">
                <a16:creationId xmlns:a16="http://schemas.microsoft.com/office/drawing/2014/main" id="{8E16FB72-AE7C-4F4A-8BAF-724F00119D91}"/>
              </a:ext>
            </a:extLst>
          </xdr:cNvPr>
          <xdr:cNvSpPr txBox="1"/>
        </xdr:nvSpPr>
        <xdr:spPr>
          <a:xfrm>
            <a:off x="2617304" y="0"/>
            <a:ext cx="4116457"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Réalisé par : </a:t>
            </a:r>
            <a:r>
              <a:rPr lang="fr-FR" sz="1800" b="1"/>
              <a:t>LE CLUB DES INDUSTRIELS</a:t>
            </a:r>
            <a:endParaRPr lang="fr-FR" sz="1100" b="1"/>
          </a:p>
        </xdr:txBody>
      </xdr:sp>
      <xdr:sp macro="" textlink="">
        <xdr:nvSpPr>
          <xdr:cNvPr id="6" name="ZoneTexte 5">
            <a:extLst>
              <a:ext uri="{FF2B5EF4-FFF2-40B4-BE49-F238E27FC236}">
                <a16:creationId xmlns:a16="http://schemas.microsoft.com/office/drawing/2014/main" id="{1F639918-332B-4850-A57D-E361C762E21D}"/>
              </a:ext>
            </a:extLst>
          </xdr:cNvPr>
          <xdr:cNvSpPr txBox="1"/>
        </xdr:nvSpPr>
        <xdr:spPr>
          <a:xfrm>
            <a:off x="438150" y="483290"/>
            <a:ext cx="1847022"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b="1"/>
              <a:t>Cofinancé par :</a:t>
            </a:r>
          </a:p>
        </xdr:txBody>
      </xdr:sp>
      <xdr:pic>
        <xdr:nvPicPr>
          <xdr:cNvPr id="7" name="Image 6">
            <a:extLst>
              <a:ext uri="{FF2B5EF4-FFF2-40B4-BE49-F238E27FC236}">
                <a16:creationId xmlns:a16="http://schemas.microsoft.com/office/drawing/2014/main" id="{278C8569-CCFB-40FD-8162-B7B92062341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4953" y="495300"/>
            <a:ext cx="1846450" cy="720000"/>
          </a:xfrm>
          <a:prstGeom prst="rect">
            <a:avLst/>
          </a:prstGeom>
        </xdr:spPr>
      </xdr:pic>
      <xdr:pic>
        <xdr:nvPicPr>
          <xdr:cNvPr id="8" name="Image 7">
            <a:extLst>
              <a:ext uri="{FF2B5EF4-FFF2-40B4-BE49-F238E27FC236}">
                <a16:creationId xmlns:a16="http://schemas.microsoft.com/office/drawing/2014/main" id="{BCED78CD-1E4B-4FD1-A246-E398187B4C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55175" y="483375"/>
            <a:ext cx="1183435" cy="720000"/>
          </a:xfrm>
          <a:prstGeom prst="rect">
            <a:avLst/>
          </a:prstGeom>
        </xdr:spPr>
      </xdr:pic>
      <xdr:pic>
        <xdr:nvPicPr>
          <xdr:cNvPr id="9" name="Image 8">
            <a:extLst>
              <a:ext uri="{FF2B5EF4-FFF2-40B4-BE49-F238E27FC236}">
                <a16:creationId xmlns:a16="http://schemas.microsoft.com/office/drawing/2014/main" id="{8C65416D-4922-4C18-81A1-85769CC468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14907" y="528600"/>
            <a:ext cx="688421" cy="720000"/>
          </a:xfrm>
          <a:prstGeom prst="rect">
            <a:avLst/>
          </a:prstGeom>
        </xdr:spPr>
      </xdr:pic>
      <xdr:sp macro="" textlink="">
        <xdr:nvSpPr>
          <xdr:cNvPr id="10" name="ZoneTexte 9">
            <a:extLst>
              <a:ext uri="{FF2B5EF4-FFF2-40B4-BE49-F238E27FC236}">
                <a16:creationId xmlns:a16="http://schemas.microsoft.com/office/drawing/2014/main" id="{D7472E72-2A86-4A8B-8C5D-9F0A9A2138E7}"/>
              </a:ext>
            </a:extLst>
          </xdr:cNvPr>
          <xdr:cNvSpPr txBox="1"/>
        </xdr:nvSpPr>
        <xdr:spPr>
          <a:xfrm>
            <a:off x="5157507" y="483290"/>
            <a:ext cx="1847022"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b="1"/>
              <a:t>Dans le cadre de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404812</xdr:colOff>
      <xdr:row>0</xdr:row>
      <xdr:rowOff>119063</xdr:rowOff>
    </xdr:from>
    <xdr:to>
      <xdr:col>4</xdr:col>
      <xdr:colOff>873320</xdr:colOff>
      <xdr:row>7</xdr:row>
      <xdr:rowOff>53386</xdr:rowOff>
    </xdr:to>
    <xdr:grpSp>
      <xdr:nvGrpSpPr>
        <xdr:cNvPr id="3" name="Groupe 2">
          <a:extLst>
            <a:ext uri="{FF2B5EF4-FFF2-40B4-BE49-F238E27FC236}">
              <a16:creationId xmlns:a16="http://schemas.microsoft.com/office/drawing/2014/main" id="{56A4CAD7-D0A6-407F-8FB0-13AD44FB6B90}"/>
            </a:ext>
          </a:extLst>
        </xdr:cNvPr>
        <xdr:cNvGrpSpPr/>
      </xdr:nvGrpSpPr>
      <xdr:grpSpPr>
        <a:xfrm>
          <a:off x="404812" y="119063"/>
          <a:ext cx="7778946" cy="1267823"/>
          <a:chOff x="438150" y="0"/>
          <a:chExt cx="7765178" cy="1248600"/>
        </a:xfrm>
      </xdr:grpSpPr>
      <xdr:pic>
        <xdr:nvPicPr>
          <xdr:cNvPr id="4" name="Image 3">
            <a:extLst>
              <a:ext uri="{FF2B5EF4-FFF2-40B4-BE49-F238E27FC236}">
                <a16:creationId xmlns:a16="http://schemas.microsoft.com/office/drawing/2014/main" id="{0B6776DE-6C45-4021-83B9-7663B21392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6268" y="491691"/>
            <a:ext cx="1320873" cy="720000"/>
          </a:xfrm>
          <a:prstGeom prst="rect">
            <a:avLst/>
          </a:prstGeom>
        </xdr:spPr>
      </xdr:pic>
      <xdr:sp macro="" textlink="">
        <xdr:nvSpPr>
          <xdr:cNvPr id="5" name="ZoneTexte 4">
            <a:extLst>
              <a:ext uri="{FF2B5EF4-FFF2-40B4-BE49-F238E27FC236}">
                <a16:creationId xmlns:a16="http://schemas.microsoft.com/office/drawing/2014/main" id="{85326E91-177D-4738-BE4A-807B3DF6AF64}"/>
              </a:ext>
            </a:extLst>
          </xdr:cNvPr>
          <xdr:cNvSpPr txBox="1"/>
        </xdr:nvSpPr>
        <xdr:spPr>
          <a:xfrm>
            <a:off x="2617304" y="0"/>
            <a:ext cx="4116457"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Réalisé par : </a:t>
            </a:r>
            <a:r>
              <a:rPr lang="fr-FR" sz="1800" b="1"/>
              <a:t>LE CLUB DES INDUSTRIELS</a:t>
            </a:r>
            <a:endParaRPr lang="fr-FR" sz="1100" b="1"/>
          </a:p>
        </xdr:txBody>
      </xdr:sp>
      <xdr:sp macro="" textlink="">
        <xdr:nvSpPr>
          <xdr:cNvPr id="6" name="ZoneTexte 5">
            <a:extLst>
              <a:ext uri="{FF2B5EF4-FFF2-40B4-BE49-F238E27FC236}">
                <a16:creationId xmlns:a16="http://schemas.microsoft.com/office/drawing/2014/main" id="{F798A2AF-B86B-4BA1-9F2A-60609652AE01}"/>
              </a:ext>
            </a:extLst>
          </xdr:cNvPr>
          <xdr:cNvSpPr txBox="1"/>
        </xdr:nvSpPr>
        <xdr:spPr>
          <a:xfrm>
            <a:off x="438150" y="483290"/>
            <a:ext cx="1847022"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b="1"/>
              <a:t>Cofinancé par :</a:t>
            </a:r>
          </a:p>
        </xdr:txBody>
      </xdr:sp>
      <xdr:pic>
        <xdr:nvPicPr>
          <xdr:cNvPr id="7" name="Image 6">
            <a:extLst>
              <a:ext uri="{FF2B5EF4-FFF2-40B4-BE49-F238E27FC236}">
                <a16:creationId xmlns:a16="http://schemas.microsoft.com/office/drawing/2014/main" id="{97DF505E-8C88-4B28-9B6D-53DCE9D773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4953" y="495300"/>
            <a:ext cx="1846450" cy="720000"/>
          </a:xfrm>
          <a:prstGeom prst="rect">
            <a:avLst/>
          </a:prstGeom>
        </xdr:spPr>
      </xdr:pic>
      <xdr:pic>
        <xdr:nvPicPr>
          <xdr:cNvPr id="8" name="Image 7">
            <a:extLst>
              <a:ext uri="{FF2B5EF4-FFF2-40B4-BE49-F238E27FC236}">
                <a16:creationId xmlns:a16="http://schemas.microsoft.com/office/drawing/2014/main" id="{10AD8C10-5171-450E-9734-354CB8FC20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55175" y="483375"/>
            <a:ext cx="1183435" cy="720000"/>
          </a:xfrm>
          <a:prstGeom prst="rect">
            <a:avLst/>
          </a:prstGeom>
        </xdr:spPr>
      </xdr:pic>
      <xdr:pic>
        <xdr:nvPicPr>
          <xdr:cNvPr id="9" name="Image 8">
            <a:extLst>
              <a:ext uri="{FF2B5EF4-FFF2-40B4-BE49-F238E27FC236}">
                <a16:creationId xmlns:a16="http://schemas.microsoft.com/office/drawing/2014/main" id="{61C5ACBC-9D70-41A7-8BDA-6AA22E7771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14907" y="528600"/>
            <a:ext cx="688421" cy="720000"/>
          </a:xfrm>
          <a:prstGeom prst="rect">
            <a:avLst/>
          </a:prstGeom>
        </xdr:spPr>
      </xdr:pic>
      <xdr:sp macro="" textlink="">
        <xdr:nvSpPr>
          <xdr:cNvPr id="10" name="ZoneTexte 9">
            <a:extLst>
              <a:ext uri="{FF2B5EF4-FFF2-40B4-BE49-F238E27FC236}">
                <a16:creationId xmlns:a16="http://schemas.microsoft.com/office/drawing/2014/main" id="{BB8E52C5-8F63-4919-8DC1-0F754BDB3E32}"/>
              </a:ext>
            </a:extLst>
          </xdr:cNvPr>
          <xdr:cNvSpPr txBox="1"/>
        </xdr:nvSpPr>
        <xdr:spPr>
          <a:xfrm>
            <a:off x="5157507" y="483290"/>
            <a:ext cx="1847022"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b="1"/>
              <a:t>Dans le cadre de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381000</xdr:colOff>
      <xdr:row>0</xdr:row>
      <xdr:rowOff>166688</xdr:rowOff>
    </xdr:from>
    <xdr:to>
      <xdr:col>4</xdr:col>
      <xdr:colOff>1187213</xdr:colOff>
      <xdr:row>7</xdr:row>
      <xdr:rowOff>83693</xdr:rowOff>
    </xdr:to>
    <xdr:grpSp>
      <xdr:nvGrpSpPr>
        <xdr:cNvPr id="3" name="Groupe 2">
          <a:extLst>
            <a:ext uri="{FF2B5EF4-FFF2-40B4-BE49-F238E27FC236}">
              <a16:creationId xmlns:a16="http://schemas.microsoft.com/office/drawing/2014/main" id="{75DCF579-2FC5-4766-B5D4-C178500FA05E}"/>
            </a:ext>
          </a:extLst>
        </xdr:cNvPr>
        <xdr:cNvGrpSpPr/>
      </xdr:nvGrpSpPr>
      <xdr:grpSpPr>
        <a:xfrm>
          <a:off x="381000" y="166688"/>
          <a:ext cx="7759463" cy="1250505"/>
          <a:chOff x="438150" y="0"/>
          <a:chExt cx="7765178" cy="1248600"/>
        </a:xfrm>
      </xdr:grpSpPr>
      <xdr:pic>
        <xdr:nvPicPr>
          <xdr:cNvPr id="4" name="Image 3">
            <a:extLst>
              <a:ext uri="{FF2B5EF4-FFF2-40B4-BE49-F238E27FC236}">
                <a16:creationId xmlns:a16="http://schemas.microsoft.com/office/drawing/2014/main" id="{D28936A5-4667-4522-9190-494A2BFC55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6268" y="491691"/>
            <a:ext cx="1320873" cy="720000"/>
          </a:xfrm>
          <a:prstGeom prst="rect">
            <a:avLst/>
          </a:prstGeom>
        </xdr:spPr>
      </xdr:pic>
      <xdr:sp macro="" textlink="">
        <xdr:nvSpPr>
          <xdr:cNvPr id="5" name="ZoneTexte 4">
            <a:extLst>
              <a:ext uri="{FF2B5EF4-FFF2-40B4-BE49-F238E27FC236}">
                <a16:creationId xmlns:a16="http://schemas.microsoft.com/office/drawing/2014/main" id="{CFF071FD-6A5A-4CBA-8F3D-08AE8DB10E73}"/>
              </a:ext>
            </a:extLst>
          </xdr:cNvPr>
          <xdr:cNvSpPr txBox="1"/>
        </xdr:nvSpPr>
        <xdr:spPr>
          <a:xfrm>
            <a:off x="2617304" y="0"/>
            <a:ext cx="4116457"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Réalisé par : </a:t>
            </a:r>
            <a:r>
              <a:rPr lang="fr-FR" sz="1800" b="1"/>
              <a:t>LE CLUB DES INDUSTRIELS</a:t>
            </a:r>
            <a:endParaRPr lang="fr-FR" sz="1100" b="1"/>
          </a:p>
        </xdr:txBody>
      </xdr:sp>
      <xdr:sp macro="" textlink="">
        <xdr:nvSpPr>
          <xdr:cNvPr id="6" name="ZoneTexte 5">
            <a:extLst>
              <a:ext uri="{FF2B5EF4-FFF2-40B4-BE49-F238E27FC236}">
                <a16:creationId xmlns:a16="http://schemas.microsoft.com/office/drawing/2014/main" id="{2C38217D-7FD8-49AC-9C40-7AAB57DF6901}"/>
              </a:ext>
            </a:extLst>
          </xdr:cNvPr>
          <xdr:cNvSpPr txBox="1"/>
        </xdr:nvSpPr>
        <xdr:spPr>
          <a:xfrm>
            <a:off x="438150" y="483290"/>
            <a:ext cx="1847022"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b="1"/>
              <a:t>Cofinancé par :</a:t>
            </a:r>
          </a:p>
        </xdr:txBody>
      </xdr:sp>
      <xdr:pic>
        <xdr:nvPicPr>
          <xdr:cNvPr id="7" name="Image 6">
            <a:extLst>
              <a:ext uri="{FF2B5EF4-FFF2-40B4-BE49-F238E27FC236}">
                <a16:creationId xmlns:a16="http://schemas.microsoft.com/office/drawing/2014/main" id="{2790981B-F83D-418E-A650-96A3B29B7F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4953" y="495300"/>
            <a:ext cx="1846450" cy="720000"/>
          </a:xfrm>
          <a:prstGeom prst="rect">
            <a:avLst/>
          </a:prstGeom>
        </xdr:spPr>
      </xdr:pic>
      <xdr:pic>
        <xdr:nvPicPr>
          <xdr:cNvPr id="8" name="Image 7">
            <a:extLst>
              <a:ext uri="{FF2B5EF4-FFF2-40B4-BE49-F238E27FC236}">
                <a16:creationId xmlns:a16="http://schemas.microsoft.com/office/drawing/2014/main" id="{F229160C-52E2-47D9-9CF5-5A37C75A6E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55175" y="483375"/>
            <a:ext cx="1183435" cy="720000"/>
          </a:xfrm>
          <a:prstGeom prst="rect">
            <a:avLst/>
          </a:prstGeom>
        </xdr:spPr>
      </xdr:pic>
      <xdr:pic>
        <xdr:nvPicPr>
          <xdr:cNvPr id="9" name="Image 8">
            <a:extLst>
              <a:ext uri="{FF2B5EF4-FFF2-40B4-BE49-F238E27FC236}">
                <a16:creationId xmlns:a16="http://schemas.microsoft.com/office/drawing/2014/main" id="{DC2EF22F-AA58-4391-B678-760BDFF10A5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14907" y="528600"/>
            <a:ext cx="688421" cy="720000"/>
          </a:xfrm>
          <a:prstGeom prst="rect">
            <a:avLst/>
          </a:prstGeom>
        </xdr:spPr>
      </xdr:pic>
      <xdr:sp macro="" textlink="">
        <xdr:nvSpPr>
          <xdr:cNvPr id="10" name="ZoneTexte 9">
            <a:extLst>
              <a:ext uri="{FF2B5EF4-FFF2-40B4-BE49-F238E27FC236}">
                <a16:creationId xmlns:a16="http://schemas.microsoft.com/office/drawing/2014/main" id="{4CCD8ACB-ED71-46B9-A3C8-34C699A45B56}"/>
              </a:ext>
            </a:extLst>
          </xdr:cNvPr>
          <xdr:cNvSpPr txBox="1"/>
        </xdr:nvSpPr>
        <xdr:spPr>
          <a:xfrm>
            <a:off x="5157507" y="483290"/>
            <a:ext cx="1847022"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b="1"/>
              <a:t>Dans le cadre de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554182</xdr:colOff>
      <xdr:row>0</xdr:row>
      <xdr:rowOff>121227</xdr:rowOff>
    </xdr:from>
    <xdr:to>
      <xdr:col>4</xdr:col>
      <xdr:colOff>988054</xdr:colOff>
      <xdr:row>7</xdr:row>
      <xdr:rowOff>55550</xdr:rowOff>
    </xdr:to>
    <xdr:grpSp>
      <xdr:nvGrpSpPr>
        <xdr:cNvPr id="3" name="Groupe 2">
          <a:extLst>
            <a:ext uri="{FF2B5EF4-FFF2-40B4-BE49-F238E27FC236}">
              <a16:creationId xmlns:a16="http://schemas.microsoft.com/office/drawing/2014/main" id="{0B62A62B-2193-42FD-8D67-FB5DE305BFEF}"/>
            </a:ext>
          </a:extLst>
        </xdr:cNvPr>
        <xdr:cNvGrpSpPr/>
      </xdr:nvGrpSpPr>
      <xdr:grpSpPr>
        <a:xfrm>
          <a:off x="554182" y="121227"/>
          <a:ext cx="7791935" cy="1267823"/>
          <a:chOff x="438150" y="0"/>
          <a:chExt cx="7765178" cy="1248600"/>
        </a:xfrm>
      </xdr:grpSpPr>
      <xdr:pic>
        <xdr:nvPicPr>
          <xdr:cNvPr id="4" name="Image 3">
            <a:extLst>
              <a:ext uri="{FF2B5EF4-FFF2-40B4-BE49-F238E27FC236}">
                <a16:creationId xmlns:a16="http://schemas.microsoft.com/office/drawing/2014/main" id="{1B59C372-3CAC-4223-9A4F-431F0289CC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6268" y="491691"/>
            <a:ext cx="1320873" cy="720000"/>
          </a:xfrm>
          <a:prstGeom prst="rect">
            <a:avLst/>
          </a:prstGeom>
        </xdr:spPr>
      </xdr:pic>
      <xdr:sp macro="" textlink="">
        <xdr:nvSpPr>
          <xdr:cNvPr id="5" name="ZoneTexte 4">
            <a:extLst>
              <a:ext uri="{FF2B5EF4-FFF2-40B4-BE49-F238E27FC236}">
                <a16:creationId xmlns:a16="http://schemas.microsoft.com/office/drawing/2014/main" id="{23496C99-DADD-4431-8F37-41A98F01D09B}"/>
              </a:ext>
            </a:extLst>
          </xdr:cNvPr>
          <xdr:cNvSpPr txBox="1"/>
        </xdr:nvSpPr>
        <xdr:spPr>
          <a:xfrm>
            <a:off x="2617304" y="0"/>
            <a:ext cx="4116457"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Réalisé par : </a:t>
            </a:r>
            <a:r>
              <a:rPr lang="fr-FR" sz="1800" b="1"/>
              <a:t>LE CLUB DES INDUSTRIELS</a:t>
            </a:r>
            <a:endParaRPr lang="fr-FR" sz="1100" b="1"/>
          </a:p>
        </xdr:txBody>
      </xdr:sp>
      <xdr:sp macro="" textlink="">
        <xdr:nvSpPr>
          <xdr:cNvPr id="6" name="ZoneTexte 5">
            <a:extLst>
              <a:ext uri="{FF2B5EF4-FFF2-40B4-BE49-F238E27FC236}">
                <a16:creationId xmlns:a16="http://schemas.microsoft.com/office/drawing/2014/main" id="{0D978FE2-8B9C-42F1-B87E-BFED6272F6C0}"/>
              </a:ext>
            </a:extLst>
          </xdr:cNvPr>
          <xdr:cNvSpPr txBox="1"/>
        </xdr:nvSpPr>
        <xdr:spPr>
          <a:xfrm>
            <a:off x="438150" y="483290"/>
            <a:ext cx="1847022"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b="1"/>
              <a:t>Cofinancé par :</a:t>
            </a:r>
          </a:p>
        </xdr:txBody>
      </xdr:sp>
      <xdr:pic>
        <xdr:nvPicPr>
          <xdr:cNvPr id="7" name="Image 6">
            <a:extLst>
              <a:ext uri="{FF2B5EF4-FFF2-40B4-BE49-F238E27FC236}">
                <a16:creationId xmlns:a16="http://schemas.microsoft.com/office/drawing/2014/main" id="{FA05BCDF-9608-4C51-9C5D-00DB8517CB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4953" y="495300"/>
            <a:ext cx="1846450" cy="720000"/>
          </a:xfrm>
          <a:prstGeom prst="rect">
            <a:avLst/>
          </a:prstGeom>
        </xdr:spPr>
      </xdr:pic>
      <xdr:pic>
        <xdr:nvPicPr>
          <xdr:cNvPr id="8" name="Image 7">
            <a:extLst>
              <a:ext uri="{FF2B5EF4-FFF2-40B4-BE49-F238E27FC236}">
                <a16:creationId xmlns:a16="http://schemas.microsoft.com/office/drawing/2014/main" id="{E140BADE-E20A-4E2A-BE59-7C5013D970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55175" y="483375"/>
            <a:ext cx="1183435" cy="720000"/>
          </a:xfrm>
          <a:prstGeom prst="rect">
            <a:avLst/>
          </a:prstGeom>
        </xdr:spPr>
      </xdr:pic>
      <xdr:pic>
        <xdr:nvPicPr>
          <xdr:cNvPr id="9" name="Image 8">
            <a:extLst>
              <a:ext uri="{FF2B5EF4-FFF2-40B4-BE49-F238E27FC236}">
                <a16:creationId xmlns:a16="http://schemas.microsoft.com/office/drawing/2014/main" id="{EDF3B22E-1C08-4286-9F1E-7272411187D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14907" y="528600"/>
            <a:ext cx="688421" cy="720000"/>
          </a:xfrm>
          <a:prstGeom prst="rect">
            <a:avLst/>
          </a:prstGeom>
        </xdr:spPr>
      </xdr:pic>
      <xdr:sp macro="" textlink="">
        <xdr:nvSpPr>
          <xdr:cNvPr id="10" name="ZoneTexte 9">
            <a:extLst>
              <a:ext uri="{FF2B5EF4-FFF2-40B4-BE49-F238E27FC236}">
                <a16:creationId xmlns:a16="http://schemas.microsoft.com/office/drawing/2014/main" id="{CA92B64B-321A-460B-A70F-D68547C381AD}"/>
              </a:ext>
            </a:extLst>
          </xdr:cNvPr>
          <xdr:cNvSpPr txBox="1"/>
        </xdr:nvSpPr>
        <xdr:spPr>
          <a:xfrm>
            <a:off x="5157507" y="483290"/>
            <a:ext cx="1847022"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b="1"/>
              <a:t>Dans le cadre de :</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A3CAC-F8E2-4EAE-B0B3-42A1E2047B38}" name="Tableau13" displayName="Tableau13" ref="A23:T35" totalsRowShown="0" headerRowDxfId="223" dataDxfId="221" headerRowBorderDxfId="222" tableBorderDxfId="220">
  <autoFilter ref="A23:T35" xr:uid="{F2ECE701-CBD0-4D54-8156-77FD958B3804}"/>
  <sortState xmlns:xlrd2="http://schemas.microsoft.com/office/spreadsheetml/2017/richdata2" ref="A24:T35">
    <sortCondition descending="1" ref="B24:B35"/>
    <sortCondition ref="C24:C35"/>
  </sortState>
  <tableColumns count="20">
    <tableColumn id="29" xr3:uid="{6AD73C5F-6DAD-4F9B-A971-BCE9F46EE159}" name="DATE REFERENCEMENT" dataDxfId="219"/>
    <tableColumn id="3" xr3:uid="{57E56FE0-75B6-4803-957C-9931E473627F}" name="TYPE" dataDxfId="218"/>
    <tableColumn id="2" xr3:uid="{3388B134-283F-4304-8163-9AB7BA02238A}" name="PROCEDE" dataDxfId="217"/>
    <tableColumn id="1" xr3:uid="{99925FD0-8CF8-4403-BAB2-38879FFFB08C}" name="FABRICANT" dataDxfId="216"/>
    <tableColumn id="14" xr3:uid="{0A0EABBF-1EB6-4B21-ABCC-CCBAF96FE286}" name="SUPPORT BOIS_x000a_(PC)" dataDxfId="215"/>
    <tableColumn id="15" xr3:uid="{0CE7111A-E07B-4FD6-9BD4-D5E69E23D746}" name="SUPPORT CLT ET OU AUTRES PROCEDES SOUS ATex / AT / DTA_x000a_(PC)" dataDxfId="214"/>
    <tableColumn id="18" xr3:uid="{3F6833A3-EDEA-4AF2-9E19-8EF094208FDD}" name="SUPPORT A BASE DE LIANT HYDRAULIQUE_x000a_(PR)" dataDxfId="213"/>
    <tableColumn id="16" xr3:uid="{67F14A22-070B-424E-B9B8-76D6C9FA4A34}" name="SUPPORT BOIS_x000a_(PR)" dataDxfId="212"/>
    <tableColumn id="13" xr3:uid="{263ECD4F-3880-474D-B739-99CA3713E5AB}" name="SUPPORT CLT ET OU AUTRES PROCEDES SOUS ATex / AT / DTA_x000a_(PR)" dataDxfId="211"/>
    <tableColumn id="4" xr3:uid="{5F56161D-A442-44D1-A48F-9B3230794B6F}" name="OBSERVATIONS SUR DOMAINE D'EMPLOI" dataDxfId="210"/>
    <tableColumn id="5" xr3:uid="{AB1C1436-DA84-4431-B141-D807F43BE77D}" name="TITULAIRE DE L'EVALUATION" dataDxfId="209"/>
    <tableColumn id="6" xr3:uid="{C8789787-BF8F-4CFE-8C68-11072CCAF312}" name="TYPE DOC" dataDxfId="208"/>
    <tableColumn id="7" xr3:uid="{015C138F-F1F9-43BA-8DD9-849E7060D144}" name="REF" dataDxfId="207"/>
    <tableColumn id="8" xr3:uid="{B838F7E4-7B1B-4943-80C6-63DC55158488}" name="EXAMINE PAR LE GS/COMEX LE" dataDxfId="206"/>
    <tableColumn id="9" xr3:uid="{0D82B0EA-845E-4934-9A5A-6D34DE9986DC}" name="PUBLIE LE" dataDxfId="205"/>
    <tableColumn id="10" xr3:uid="{5D2FE4E2-CAA9-48C7-B9E2-F254A09EA7DF}" name="AVIS LIMITE AU" dataDxfId="204"/>
    <tableColumn id="11" xr3:uid="{D0B1180E-282D-4AC3-AB23-7CCA6E8FBB38}" name="VALIDITE" dataDxfId="203">
      <calculatedColumnFormula>IFERROR(IF(DAYS360(TODAY(),Tableau13[[#This Row],[AVIS LIMITE AU]],TRUE)&gt;=0,1,0),"")</calculatedColumnFormula>
    </tableColumn>
    <tableColumn id="12" xr3:uid="{1E0D0222-AE42-4BD7-8372-3D1F08232ACF}" name=" -&gt; AT/DTA : Sur liste verte C2p (OUI/NON)_x000a_-&gt; ATex (Avis favorable / Avis défavorable)_x000a_-&gt; Autre : SO" dataDxfId="202"/>
    <tableColumn id="31" xr3:uid="{81BF9D9F-AC28-4E1B-A6AE-3F3383111E83}" name="TC/TNC_x000a_dans le domaine d'emploi visé" dataDxfId="201">
      <calculatedColumnFormula>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calculatedColumnFormula>
    </tableColumn>
    <tableColumn id="30" xr3:uid="{E539DCFF-9CB3-4192-AF29-928176ED0926}" name="OBSERVATIONS SUR EVALUATION TECHNIQUE" dataDxfId="200"/>
  </tableColumns>
  <tableStyleInfo name="Style de tableau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26EDF5-CA39-4C0C-B415-70278D4A5F26}" name="Tableau134" displayName="Tableau134" ref="A24:Y72" totalsRowShown="0" headerRowDxfId="199" dataDxfId="197" headerRowBorderDxfId="198" tableBorderDxfId="196">
  <autoFilter ref="A24:Y72" xr:uid="{F2ECE701-CBD0-4D54-8156-77FD958B3804}"/>
  <sortState xmlns:xlrd2="http://schemas.microsoft.com/office/spreadsheetml/2017/richdata2" ref="A25:Y72">
    <sortCondition descending="1" ref="B25:B72"/>
    <sortCondition ref="C25:C72"/>
  </sortState>
  <tableColumns count="25">
    <tableColumn id="29" xr3:uid="{23FA29FC-E56A-4729-9D7E-60435BA92DE9}" name="DATE REFERENCEMENT" dataDxfId="195"/>
    <tableColumn id="3" xr3:uid="{A094EE3A-AC45-4474-8C9F-E91BF7513509}" name="TYPE" dataDxfId="194"/>
    <tableColumn id="2" xr3:uid="{B73CC4D8-D61F-4F7D-806A-EAC239BAFF78}" name="PROCEDE" dataDxfId="193"/>
    <tableColumn id="1" xr3:uid="{ECACCD62-CFA9-4DC6-A135-E0096216CC4D}" name="FABRICANT" dataDxfId="192"/>
    <tableColumn id="14" xr3:uid="{AAA96C83-B4CE-4812-B32A-9996FA179A4A}" name="SUPPORT BOIS DTU 51.3" dataDxfId="191"/>
    <tableColumn id="15" xr3:uid="{4CD53EE6-3A5C-4A53-897B-1104F1366158}" name="SUPPORT CLT ET/OU AUTRES PROCEDES SOUS ATex / AT / DTA" dataDxfId="190"/>
    <tableColumn id="18" xr3:uid="{6E5C3524-33F1-452E-B360-2C65A9FDB6B1}" name="SUPPORT A BASE DE LIANT HYDRAULIQUE_x000a_(E2)2" dataDxfId="189"/>
    <tableColumn id="19" xr3:uid="{AFE389F7-2122-4F27-B613-583637F92F5A}" name="SUPPORT BOIS DTU 51.3_x000a_(PC)" dataDxfId="188"/>
    <tableColumn id="24" xr3:uid="{F1521ABC-12C3-47A5-B2B2-48241E636135}" name="SUPPORT CLT ET/OU AUTRES PROCEDES SOUS ATex / AT / DTA3" dataDxfId="187"/>
    <tableColumn id="22" xr3:uid="{A748D992-4C5F-42FF-9B35-57F2CA01646D}" name="SUPPORT A BASE DE LIANT HYDRAULIQUE_x000a_(E2)" dataDxfId="186"/>
    <tableColumn id="20" xr3:uid="{399CD8AC-4779-4928-8E3A-EAF421E399C7}" name="SUPPORT BOIS DTU 51.3_x000a_(E2)" dataDxfId="185"/>
    <tableColumn id="21" xr3:uid="{E575FF46-3083-4A29-B08B-08E36568E13D}" name="SUPPORT CLT ET/OU AUTRES PROCEDES SOUS ATex / AT / DTA_x000a_(E2)" dataDxfId="184"/>
    <tableColumn id="25" xr3:uid="{7DC9C25B-E1F6-41D7-A985-FB24A3873B6B}" name="SUPPORT A BASE DE LIANT HYDRAULIQUE_x000a_(E3)" dataDxfId="183"/>
    <tableColumn id="13" xr3:uid="{26A8D1DA-6C90-478A-97C0-A40479E94D93}" name="SUPPORT BOIS DTU 51.3_x000a_(E3)" dataDxfId="182"/>
    <tableColumn id="17" xr3:uid="{42DE16D4-66B4-4D6A-A820-92DD4C530E86}" name="SUPPORT CLT ET/OU AUTRES PROCEDES SOUS ATex / AT / DTA_x000a_(E3)" dataDxfId="181"/>
    <tableColumn id="23" xr3:uid="{E3CA4011-F0FB-450D-9858-A361A65E3D77}" name="OBSERVATIONS SUR DOMAINE D'EMPLOI" dataDxfId="180"/>
    <tableColumn id="5" xr3:uid="{9B71A919-2078-4588-BB63-6977B74A77C6}" name="TITULAIRE DE L'EVALUATION" dataDxfId="179"/>
    <tableColumn id="6" xr3:uid="{5EF726CF-2601-42ED-B74C-E110B917E203}" name="TYPE DOC" dataDxfId="178"/>
    <tableColumn id="7" xr3:uid="{3F643C2E-891A-4890-92F4-E8DA182B3C9F}" name="REF" dataDxfId="177"/>
    <tableColumn id="9" xr3:uid="{769A8B5B-B3D5-412A-9791-3CE87E870E1E}" name="PUBLIE LE" dataDxfId="176"/>
    <tableColumn id="10" xr3:uid="{AC72C7A7-CCBF-4971-8D77-FE2ACDAFBAA8}" name="AVIS LIMITE AU" dataDxfId="175"/>
    <tableColumn id="11" xr3:uid="{23980408-0268-4FFA-9AB3-A1155D3AABC0}" name="VALIDITE" dataDxfId="174">
      <calculatedColumnFormula>IFERROR(IF(DAYS360(TODAY(),Tableau134[[#This Row],[AVIS LIMITE AU]],TRUE)&gt;=0,1,0),"")</calculatedColumnFormula>
    </tableColumn>
    <tableColumn id="12" xr3:uid="{A47CF25B-62A1-411C-AA01-EFEF2ADC6D90}" name=" -&gt; AT/DTA : Sur liste verte C2p (OUI/NON à date de référencement)_x000a_-&gt; ATex (Avis favorable / Avis défavorable)_x000a_-&gt; Autre : SO" dataDxfId="173"/>
    <tableColumn id="31" xr3:uid="{3294DA0E-3F2F-444A-8A18-A94C1D0FC5C8}" name="TC/TNC_x000a_dans le domaine d'emploi visé" dataDxfId="172">
      <calculatedColumnFormula>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calculatedColumnFormula>
    </tableColumn>
    <tableColumn id="30" xr3:uid="{E0A6A396-2D26-42A6-B595-7E9476511FEE}" name="OBSERVATIONS" dataDxfId="171"/>
  </tableColumns>
  <tableStyleInfo name="Style de tableau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18CA205-CEA2-4893-8BF3-09EB0E628279}" name="Tableau13425" displayName="Tableau13425" ref="A27:AF75" totalsRowShown="0" headerRowDxfId="170" headerRowBorderDxfId="169" tableBorderDxfId="168">
  <autoFilter ref="A27:AF75" xr:uid="{F2ECE701-CBD0-4D54-8156-77FD958B3804}"/>
  <sortState xmlns:xlrd2="http://schemas.microsoft.com/office/spreadsheetml/2017/richdata2" ref="A28:AF75">
    <sortCondition ref="C28:C75"/>
    <sortCondition ref="D28:D75"/>
  </sortState>
  <tableColumns count="32">
    <tableColumn id="29" xr3:uid="{8C6E2753-7222-4146-BDE5-C435E57AB46D}" name="DATE REFERENCEMENT" dataDxfId="167"/>
    <tableColumn id="4" xr3:uid="{B7188437-4D24-4681-B41C-DAF08490581A}" name="ASPECT" dataDxfId="166"/>
    <tableColumn id="3" xr3:uid="{ADF41C3B-7FFC-4572-9ABE-F34ABED3BA6D}" name="TYPE" dataDxfId="165"/>
    <tableColumn id="2" xr3:uid="{4E7678E8-FE35-416B-8894-6D457360DEFF}" name="PROCEDE" dataDxfId="164"/>
    <tableColumn id="1" xr3:uid="{A53AC70A-9578-4398-900B-B64FA9CA3BC9}" name="FABRICANT" dataDxfId="163"/>
    <tableColumn id="14" xr3:uid="{CA212881-FC1C-4148-94C1-195FDBB86313}" name="SUPPORT DIRECT BOIS DTU 51.3" dataDxfId="162"/>
    <tableColumn id="15" xr3:uid="{9C0EA313-CC72-49F8-B888-1EB6CBC6A5D8}" name="SUPPORT DIRECT CLT ET/OU AUTRES PROCEDES SOUS ATex / AT / DTA" dataDxfId="161"/>
    <tableColumn id="32" xr3:uid="{AC8A36C5-0407-4244-878F-0D567CF6A2AA}" name="CHAPE HYDRAULIQUE DESOLIDARISEE_x000a_(Le type de chape visé est à vérifier dans l'Avis Technique)" dataDxfId="160"/>
    <tableColumn id="33" xr3:uid="{D907FA03-A1C2-4F11-BED6-E1D60DBCC428}" name="CHAPE HYDRAULIQUE FLOTTANTE_x000a_(Le type de chape visé est à vérifier dans l'Avis Technique)" dataDxfId="159"/>
    <tableColumn id="34" xr3:uid="{484143E1-560C-4F91-9BD5-C5A2B703ACFF}" name="CHAPE SECHE" dataDxfId="158"/>
    <tableColumn id="22" xr3:uid="{A3AC5F89-0C11-4E65-8902-33AEAAEC5A93}" name="SUPPORT DIRECT DALLE BETON" dataDxfId="157"/>
    <tableColumn id="20" xr3:uid="{BD9FA743-26CF-4D3B-BA5D-DA9F2DBF1C76}" name="SUPPORT DIRECT BOIS DTU 51.3_x000a_(E2)" dataDxfId="156"/>
    <tableColumn id="21" xr3:uid="{2538D5D6-9850-4E22-96FB-E415CE4B5B61}" name="SUPPORT DIRECT CLT ET/OU AUTRES PROCEDES SOUS ATex / AT / DTA_x000a_(E2)" dataDxfId="155"/>
    <tableColumn id="27" xr3:uid="{2B2BF7A0-C7E9-438C-8348-18FC213709A1}" name="CHAPE HYDRAULIQUE ADHERENTE_x000a_(Le type de chape visé est à vérifier dans l'Avis Technique)2" dataDxfId="154"/>
    <tableColumn id="16" xr3:uid="{BBAA1E6D-8C96-4DAA-9ED4-1FABB3FBA93F}" name="CHAPE HYDRAULIQUE DESOLIDARISEE_x000a_(Le type de chape visé est à vérifier dans l'Avis Technique)2" dataDxfId="153"/>
    <tableColumn id="8" xr3:uid="{BD225358-8E4E-4490-A857-3D24237A0048}" name="CHAPE HYDRAULIQUE FLOTTANTE_x000a_(Le type de chape visé est à vérifier dans l'Avis Technique)3" dataDxfId="152"/>
    <tableColumn id="19" xr3:uid="{C9268990-8E7D-4E6D-A3AF-E74960E0CB8F}" name="CHAPE SECHE_x000a_(E2)" dataDxfId="151"/>
    <tableColumn id="25" xr3:uid="{A4C23607-B48D-4912-BBA1-4BEB41F8378A}" name="SUPPORT DIRECT DALLE BETON2" dataDxfId="150"/>
    <tableColumn id="13" xr3:uid="{2DA49E9D-4221-49FE-93C3-3AF4F93D6526}" name="SUPPORT DIRECT BOIS DTU 51.3_x000a_(E3)" dataDxfId="149"/>
    <tableColumn id="17" xr3:uid="{F837A102-5981-47AB-B030-8483C9418D89}" name="SUPPORT DIRECT CLT ET/OU AUTRES PROCEDES SOUS ATex / AT / DTA_x000a_(E3)" dataDxfId="148"/>
    <tableColumn id="24" xr3:uid="{F7EBA7B6-A127-4704-9A54-7ADFB024487B}" name="CHAPE HYDRAULIQUE DESOLIDARISEE_x000a_(Le type de chape visé est à vérifier dans l'Avis Technique)22" dataDxfId="147"/>
    <tableColumn id="18" xr3:uid="{0D6A52C0-2024-45FF-8DCF-CFC9654AC234}" name="CHAPE HYDRAULIQUE FLOTTANTE_x000a_(Le type de chape visé est à vérifier dans l'Avis Technique)33" dataDxfId="146"/>
    <tableColumn id="23" xr3:uid="{7AFD4F53-D62C-490C-B8B0-B8EF185CF570}" name="OBSERVATIONS SUR DOMAINE D'EMPLOI" dataDxfId="145"/>
    <tableColumn id="5" xr3:uid="{132D7009-4B74-4D36-B612-47F812308F76}" name="TITULAIRE DE L'EVALUATION" dataDxfId="144"/>
    <tableColumn id="6" xr3:uid="{7E7985CD-C7DE-4306-8977-6448FE97B172}" name="TYPE DOC" dataDxfId="143"/>
    <tableColumn id="7" xr3:uid="{8BAE5FF6-4580-4D69-83C8-11E705DED590}" name="REF" dataDxfId="142"/>
    <tableColumn id="9" xr3:uid="{49DD12D1-E31F-4443-9156-8A0A8077971D}" name="PUBLIE LE" dataDxfId="141"/>
    <tableColumn id="10" xr3:uid="{72E6F0E0-586F-4318-88CD-52DBD925BAE7}" name="AVIS LIMITE AU" dataDxfId="140"/>
    <tableColumn id="11" xr3:uid="{82AA6FCB-374B-4567-9F94-6A602755A2F4}" name="VALIDITE" dataDxfId="139">
      <calculatedColumnFormula>IFERROR(IF(DAYS360(TODAY(),Tableau13425[[#This Row],[AVIS LIMITE AU]],TRUE)&gt;=0,1,0),"")</calculatedColumnFormula>
    </tableColumn>
    <tableColumn id="12" xr3:uid="{81A8D2B3-F7BB-4942-AE7C-48A36F611083}" name=" -&gt; AT/DTA : Sur liste verte C2p (OUI/NON à date de référencement)_x000a_-&gt; ATex (Avis favorable / Avis défavorable)_x000a_-&gt; Autre : SO" dataDxfId="138"/>
    <tableColumn id="31" xr3:uid="{17F0A829-7FC4-4946-80B2-92E4BE771F46}" name="TC/TNC_x000a_dans le domaine d'emploi visé" dataDxfId="137">
      <calculatedColumnFormula>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calculatedColumnFormula>
    </tableColumn>
    <tableColumn id="30" xr3:uid="{37071C4C-5446-4CC9-8EA2-3EFBEB440CF8}" name="OBSERVATIONS" dataDxfId="136"/>
  </tableColumns>
  <tableStyleInfo name="Style de tableau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66C50E-6006-4271-8E9E-913E27858BCD}" name="Tableau1342" displayName="Tableau1342" ref="A24:AF35" totalsRowShown="0" headerRowDxfId="135" headerRowBorderDxfId="134" tableBorderDxfId="133">
  <autoFilter ref="A24:AF35" xr:uid="{F2ECE701-CBD0-4D54-8156-77FD958B3804}"/>
  <sortState xmlns:xlrd2="http://schemas.microsoft.com/office/spreadsheetml/2017/richdata2" ref="A25:AF35">
    <sortCondition ref="C24:C35"/>
  </sortState>
  <tableColumns count="32">
    <tableColumn id="29" xr3:uid="{78357AAE-D1D4-44AB-A682-09A74A357870}" name="DATE REFERENCEMENT" dataDxfId="132"/>
    <tableColumn id="4" xr3:uid="{6C563D00-B525-408D-8649-B206AD04AF8E}" name="ASPECT" dataDxfId="131"/>
    <tableColumn id="3" xr3:uid="{A716E712-F960-40F6-88E1-28E87A6F067A}" name="TYPE" dataDxfId="130"/>
    <tableColumn id="2" xr3:uid="{690DC30E-3627-44D2-928C-6D3AC72A3203}" name="PROCEDE" dataDxfId="129"/>
    <tableColumn id="1" xr3:uid="{0D46375E-66B9-4DEF-9E49-B39F19D8F874}" name="FABRICANT" dataDxfId="128"/>
    <tableColumn id="14" xr3:uid="{435F39F4-B499-416D-87D6-BB65749BDD9A}" name="SUPPORT DIRECT BOIS DTU 51.3" dataDxfId="127"/>
    <tableColumn id="15" xr3:uid="{1F0E2A72-FDFA-4D1B-9E2F-FEF8540ED3AE}" name="SUPPORT DIRECT CLT ET/OU AUTRES PROCEDES SOUS ATex / AT / DTA" dataDxfId="126"/>
    <tableColumn id="32" xr3:uid="{E6C04093-EC7E-4637-A9EB-91D256A6F188}" name="CHAPE HYDRAULIQUE DESOLIDARISEE_x000a_(Le type de chape visé est à vérifier dans l'Avis Technique)" dataDxfId="125"/>
    <tableColumn id="33" xr3:uid="{48833758-E7C5-4605-8B5B-81318C511A56}" name="CHAPE HYDRAULIQUE FLOTTANTE_x000a_(Le type de chape visé est à vérifier dans l'Avis Technique)" dataDxfId="124"/>
    <tableColumn id="34" xr3:uid="{1A6E56E6-E35D-4174-B4C0-8D5955D4A9A2}" name="CHAPE SECHE" dataDxfId="123"/>
    <tableColumn id="22" xr3:uid="{BF1B9C94-5A02-4E16-95DD-F1FC551277A1}" name="SUPPORT DIRECT DALLE BETON" dataDxfId="122"/>
    <tableColumn id="20" xr3:uid="{28AC7FF5-B6B9-42E5-A7FD-D4DD7A795ACF}" name="SUPPORT DIRECT BOIS DTU 51.3_x000a_(E2)" dataDxfId="121"/>
    <tableColumn id="21" xr3:uid="{56EA8E6F-BC50-4EE8-936E-241A31070EE3}" name="SUPPORT DIRECT CLT ET/OU AUTRES PROCEDES SOUS ATex / AT / DTA_x000a_(E2)" dataDxfId="120"/>
    <tableColumn id="27" xr3:uid="{3EEDE993-8657-433F-8731-2B46D69EDE9C}" name="CHAPE HYDRAULIQUE ADHERENTE_x000a_(Le type de chape visé est à vérifier dans l'Avis Technique)2" dataDxfId="119"/>
    <tableColumn id="16" xr3:uid="{4B742373-29A4-4073-BAEC-5152344C723B}" name="CHAPE HYDRAULIQUE DESOLIDARISEE_x000a_(Le type de chape visé est à vérifier dans l'Avis Technique)2" dataDxfId="118"/>
    <tableColumn id="8" xr3:uid="{D1599E0D-3481-4876-AF13-ABBA0788469D}" name="CHAPE HYDRAULIQUE FLOTTANTE_x000a_(Le type de chape visé est à vérifier dans l'Avis Technique)3" dataDxfId="117"/>
    <tableColumn id="19" xr3:uid="{FDD95573-939C-47B9-922A-F93D140243DE}" name="CHAPE SECHE_x000a_(E2)" dataDxfId="116"/>
    <tableColumn id="25" xr3:uid="{A8056D1D-A10B-416E-BE0D-1F92BE857634}" name="SUPPORT DIRECT DALLE BETON2" dataDxfId="115"/>
    <tableColumn id="13" xr3:uid="{C8A42954-9CAC-43C4-9213-7B26FC4ED425}" name="SUPPORT DIRECT BOIS DTU 51.3_x000a_(E3)" dataDxfId="114"/>
    <tableColumn id="17" xr3:uid="{48367B67-6B78-466F-8AF9-C545B073ECBF}" name="SUPPORT DIRECT CLT ET/OU AUTRES PROCEDES SOUS ATex / AT / DTA_x000a_(E3)" dataDxfId="113"/>
    <tableColumn id="24" xr3:uid="{D778D904-EB8D-43D3-BBEB-A6E255CA2090}" name="CHAPE HYDRAULIQUE DESOLIDARISEE_x000a_(Le type de chape visé est à vérifier dans l'Avis Technique)22" dataDxfId="112"/>
    <tableColumn id="18" xr3:uid="{D41BFABB-1342-4104-8579-F43F28CFF446}" name="CHAPE HYDRAULIQUE FLOTTANTE_x000a_(Le type de chape visé est à vérifier dans l'Avis Technique)33" dataDxfId="111"/>
    <tableColumn id="23" xr3:uid="{63B7574C-0807-4E7A-94FE-8D18E0B9C1CB}" name="OBSERVATIONS SUR DOMAINE D'EMPLOI" dataDxfId="110"/>
    <tableColumn id="5" xr3:uid="{6ACB1CCA-7827-4527-B7B4-299A6FDEEDA3}" name="TITULAIRE DE L'EVALUATION" dataDxfId="109"/>
    <tableColumn id="6" xr3:uid="{6BC85162-2DF1-4027-A315-B882A3693D8C}" name="TYPE DOC" dataDxfId="108"/>
    <tableColumn id="7" xr3:uid="{20FDDC1F-669C-4319-97CF-FCE97EE8C9AF}" name="REF" dataDxfId="107"/>
    <tableColumn id="9" xr3:uid="{99DBAB35-C7DD-4B7E-BDA9-12D30C25134F}" name="PUBLIE LE" dataDxfId="106"/>
    <tableColumn id="10" xr3:uid="{40546076-F555-4958-8F1F-C41DAC97493E}" name="AVIS LIMITE AU" dataDxfId="105"/>
    <tableColumn id="11" xr3:uid="{AA439F07-F327-440F-B0E0-D3641EE2671F}" name="VALIDITE" dataDxfId="104">
      <calculatedColumnFormula>IFERROR(IF(DAYS360(TODAY(),Tableau1342[[#This Row],[AVIS LIMITE AU]],TRUE)&gt;=0,1,0),"")</calculatedColumnFormula>
    </tableColumn>
    <tableColumn id="12" xr3:uid="{379CBEAF-D7CF-4057-A640-CF006AC8DDCF}" name=" -&gt; AT/DTA : Sur liste verte C2p (OUI/NON à date de référencement)_x000a_-&gt; ATex (Avis favorable / Avis défavorable)_x000a_-&gt; Autre : SO" dataDxfId="103"/>
    <tableColumn id="31" xr3:uid="{EAED6075-7B63-463E-B3F6-F994CEF0FBFE}" name="TC/TNC_x000a_dans le domaine d'emploi visé" dataDxfId="102">
      <calculatedColumnFormula>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calculatedColumnFormula>
    </tableColumn>
    <tableColumn id="30" xr3:uid="{CDBDA754-5B46-4D7D-AF22-770350F7C520}" name="OBSERVATIONS" dataDxfId="101"/>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CB4A-9C0C-4625-84F9-8F63904F0984}">
  <sheetPr>
    <tabColor rgb="FFBC9937"/>
    <pageSetUpPr fitToPage="1"/>
  </sheetPr>
  <dimension ref="A1:AE41"/>
  <sheetViews>
    <sheetView tabSelected="1" zoomScale="85" zoomScaleNormal="85" workbookViewId="0">
      <selection activeCell="A2" sqref="A2"/>
    </sheetView>
  </sheetViews>
  <sheetFormatPr baseColWidth="10" defaultColWidth="0" defaultRowHeight="15" zeroHeight="1" x14ac:dyDescent="0.25"/>
  <cols>
    <col min="1" max="1" width="140.7109375" customWidth="1"/>
    <col min="32" max="16384" width="11.42578125" hidden="1"/>
  </cols>
  <sheetData>
    <row r="1" spans="1:31" ht="124.9" customHeight="1" x14ac:dyDescent="0.25">
      <c r="A1" s="30"/>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row>
    <row r="2" spans="1:31" ht="90.75" x14ac:dyDescent="0.25">
      <c r="A2" s="32" t="s">
        <v>590</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row>
    <row r="3" spans="1:31" ht="42" x14ac:dyDescent="0.35">
      <c r="A3" s="33" t="s">
        <v>256</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row>
    <row r="4" spans="1:31" ht="273" customHeight="1" x14ac:dyDescent="0.25">
      <c r="A4" s="34" t="s">
        <v>258</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row>
    <row r="5" spans="1:31" x14ac:dyDescent="0.2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row>
    <row r="6" spans="1:31" hidden="1" x14ac:dyDescent="0.25">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31" hidden="1" x14ac:dyDescent="0.25">
      <c r="A7" s="3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row>
    <row r="8" spans="1:31" hidden="1" x14ac:dyDescent="0.25">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row>
    <row r="9" spans="1:31" hidden="1" x14ac:dyDescent="0.2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row>
    <row r="10" spans="1:31" hidden="1" x14ac:dyDescent="0.25">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row>
    <row r="11" spans="1:31" ht="14.45" hidden="1" customHeight="1" x14ac:dyDescent="0.25">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row>
    <row r="12" spans="1:31" ht="14.45" hidden="1" customHeight="1" x14ac:dyDescent="0.25">
      <c r="A12" s="36"/>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row>
    <row r="13" spans="1:31" ht="14.45" hidden="1" customHeight="1" x14ac:dyDescent="0.25">
      <c r="A13" s="36"/>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row>
    <row r="14" spans="1:31" ht="14.45" hidden="1" customHeight="1" x14ac:dyDescent="0.25">
      <c r="A14" s="36"/>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row>
    <row r="15" spans="1:31" ht="14.45" hidden="1" customHeight="1" x14ac:dyDescent="0.25">
      <c r="A15" s="36"/>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row>
    <row r="16" spans="1:31" ht="14.45" hidden="1" customHeight="1" x14ac:dyDescent="0.25">
      <c r="A16" s="36"/>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row>
    <row r="17" spans="1:31" ht="14.45" hidden="1" customHeight="1" x14ac:dyDescent="0.25">
      <c r="A17" s="36"/>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row>
    <row r="18" spans="1:31" ht="14.45" hidden="1" customHeight="1" x14ac:dyDescent="0.25">
      <c r="A18" s="36"/>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row>
    <row r="19" spans="1:31" ht="14.45" hidden="1" customHeight="1" x14ac:dyDescent="0.25">
      <c r="A19" s="36"/>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row>
    <row r="20" spans="1:31" ht="14.45" hidden="1" customHeight="1" x14ac:dyDescent="0.25">
      <c r="A20" s="36"/>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1" spans="1:31" ht="14.45" hidden="1" customHeight="1" x14ac:dyDescent="0.25">
      <c r="A21" s="36"/>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row>
    <row r="22" spans="1:31" ht="14.45" hidden="1" customHeight="1" x14ac:dyDescent="0.25">
      <c r="A22" s="36"/>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row>
    <row r="23" spans="1:31" ht="14.45" hidden="1" customHeight="1" x14ac:dyDescent="0.25">
      <c r="A23" s="36"/>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row>
    <row r="24" spans="1:31" ht="14.45" hidden="1" customHeight="1" x14ac:dyDescent="0.25">
      <c r="A24" s="36"/>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row>
    <row r="25" spans="1:31" ht="14.45" hidden="1" customHeight="1" x14ac:dyDescent="0.25">
      <c r="A25" s="36"/>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row>
    <row r="26" spans="1:31" ht="14.45" hidden="1" customHeight="1" x14ac:dyDescent="0.25">
      <c r="A26" s="36"/>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row>
    <row r="27" spans="1:31" ht="14.45" hidden="1" customHeight="1" x14ac:dyDescent="0.25">
      <c r="A27" s="37"/>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row>
    <row r="28" spans="1:31" ht="14.45" hidden="1" customHeight="1" x14ac:dyDescent="0.25">
      <c r="A28" s="37"/>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row>
    <row r="29" spans="1:31" ht="14.45" hidden="1" customHeight="1" x14ac:dyDescent="0.25">
      <c r="A29" s="37"/>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row>
    <row r="30" spans="1:31" ht="14.45" hidden="1" customHeight="1" x14ac:dyDescent="0.25">
      <c r="A30" s="37"/>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row>
    <row r="31" spans="1:31" ht="14.45" hidden="1" customHeight="1" x14ac:dyDescent="0.25">
      <c r="A31" s="37"/>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row>
    <row r="32" spans="1:31" ht="14.45" hidden="1" customHeight="1" x14ac:dyDescent="0.25">
      <c r="A32" s="37"/>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row>
    <row r="33" spans="1:31" ht="14.45" hidden="1" customHeight="1" x14ac:dyDescent="0.25">
      <c r="A33" s="37"/>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row>
    <row r="34" spans="1:31" ht="14.45" hidden="1" customHeight="1" x14ac:dyDescent="0.25">
      <c r="A34" s="37"/>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row>
    <row r="35" spans="1:31" ht="14.45" hidden="1" customHeight="1" x14ac:dyDescent="0.25">
      <c r="A35" s="37"/>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row>
    <row r="36" spans="1:31" ht="14.45" hidden="1" customHeight="1" x14ac:dyDescent="0.25">
      <c r="A36" s="37"/>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row>
    <row r="37" spans="1:31" ht="14.45" hidden="1" customHeight="1" x14ac:dyDescent="0.25">
      <c r="A37" s="37"/>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row>
    <row r="38" spans="1:31" ht="14.45" hidden="1" customHeight="1" x14ac:dyDescent="0.25">
      <c r="A38" s="37"/>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row>
    <row r="39" spans="1:31" ht="14.45" hidden="1" customHeight="1" x14ac:dyDescent="0.25">
      <c r="A39" s="37"/>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row>
    <row r="40" spans="1:31" ht="14.45" hidden="1" customHeight="1" x14ac:dyDescent="0.25">
      <c r="A40" s="37"/>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row>
    <row r="41" spans="1:31" ht="14.45" hidden="1" customHeight="1" x14ac:dyDescent="0.25">
      <c r="A41" s="37"/>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row>
  </sheetData>
  <sheetProtection algorithmName="SHA-512" hashValue="BSHRw4BQxlPlWexp/74pWhvZPdu0r/IZeQ489OlabrvLlW9X5o6luIS2hjWG+xBznejaS3yJKjTY7UDjiF1kxg==" saltValue="ryuPhnEfqPbiPoB4spAOkw==" spinCount="100000" sheet="1" objects="1" scenarios="1" selectLockedCells="1" selectUnlockedCells="1"/>
  <conditionalFormatting sqref="D1:F41">
    <cfRule type="cellIs" dxfId="100" priority="1" operator="equal">
      <formula>"NON"</formula>
    </cfRule>
    <cfRule type="cellIs" dxfId="99" priority="2" operator="equal">
      <formula>"OUI"</formula>
    </cfRule>
  </conditionalFormatting>
  <dataValidations count="1">
    <dataValidation allowBlank="1" showInputMessage="1" sqref="A1:A4" xr:uid="{283E18D4-5DE6-4F21-94ED-331FFB07C4F4}"/>
  </dataValidations>
  <printOptions horizontalCentered="1"/>
  <pageMargins left="0.25" right="0.25" top="0.75" bottom="0.75" header="0.3" footer="0.3"/>
  <pageSetup paperSize="8" fitToHeight="0" orientation="landscape" r:id="rId1"/>
  <headerFooter scaleWithDoc="0">
    <oddHeader>&amp;R&amp;D</oddHeader>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BC293-E1B5-4F96-BBDB-DE79D6E3C1EC}">
  <sheetPr>
    <tabColor rgb="FF7030A0"/>
    <pageSetUpPr fitToPage="1"/>
  </sheetPr>
  <dimension ref="A1:AH35"/>
  <sheetViews>
    <sheetView showGridLines="0" zoomScale="40" zoomScaleNormal="40" workbookViewId="0">
      <selection activeCell="H33" sqref="H33"/>
    </sheetView>
  </sheetViews>
  <sheetFormatPr baseColWidth="10" defaultColWidth="11.42578125" defaultRowHeight="15" x14ac:dyDescent="0.25"/>
  <cols>
    <col min="1" max="1" width="17.85546875" style="2" bestFit="1" customWidth="1"/>
    <col min="2" max="3" width="20.7109375" style="2" customWidth="1"/>
    <col min="4" max="4" width="27.7109375" style="2" customWidth="1"/>
    <col min="5" max="9" width="20.7109375" style="2" customWidth="1"/>
    <col min="10" max="10" width="51.42578125" style="20" bestFit="1" customWidth="1"/>
    <col min="11" max="11" width="20.7109375" style="2" customWidth="1"/>
    <col min="12" max="12" width="15.7109375" style="2" customWidth="1"/>
    <col min="13" max="16" width="12.7109375" style="2" customWidth="1"/>
    <col min="17" max="17" width="12.28515625" style="2" customWidth="1"/>
    <col min="18" max="18" width="20.7109375" style="2" customWidth="1"/>
    <col min="19" max="19" width="10.7109375" style="2" customWidth="1"/>
    <col min="20" max="20" width="45.7109375" style="2" customWidth="1"/>
    <col min="21" max="16384" width="11.42578125" style="2"/>
  </cols>
  <sheetData>
    <row r="1" spans="1:34" customFormat="1" ht="14.45" customHeight="1" x14ac:dyDescent="0.25">
      <c r="A1" s="94"/>
      <c r="B1" s="94"/>
      <c r="C1" s="2"/>
      <c r="D1" s="31"/>
      <c r="E1" s="31"/>
      <c r="F1" s="31"/>
      <c r="G1" s="112" t="s">
        <v>593</v>
      </c>
      <c r="H1" s="112"/>
      <c r="I1" s="112"/>
      <c r="J1" s="112"/>
      <c r="K1" s="112"/>
      <c r="L1" s="112"/>
      <c r="M1" s="112"/>
      <c r="N1" s="112"/>
      <c r="O1" s="112"/>
      <c r="P1" s="112"/>
      <c r="Q1" s="112"/>
      <c r="R1" s="112"/>
      <c r="S1" s="110" t="s">
        <v>257</v>
      </c>
      <c r="T1" s="110"/>
      <c r="U1" s="2"/>
      <c r="V1" s="38"/>
      <c r="W1" s="38"/>
      <c r="X1" s="38"/>
      <c r="Y1" s="38"/>
      <c r="Z1" s="38"/>
      <c r="AA1" s="38"/>
      <c r="AB1" s="38"/>
      <c r="AC1" s="38"/>
      <c r="AD1" s="38"/>
      <c r="AE1" s="38"/>
      <c r="AF1" s="38"/>
      <c r="AG1" s="25"/>
      <c r="AH1" s="25"/>
    </row>
    <row r="2" spans="1:34" customFormat="1" x14ac:dyDescent="0.25">
      <c r="A2" s="94"/>
      <c r="B2" s="94"/>
      <c r="C2" s="31"/>
      <c r="D2" s="31"/>
      <c r="E2" s="31"/>
      <c r="F2" s="31"/>
      <c r="G2" s="112"/>
      <c r="H2" s="112"/>
      <c r="I2" s="112"/>
      <c r="J2" s="112"/>
      <c r="K2" s="112"/>
      <c r="L2" s="112"/>
      <c r="M2" s="112"/>
      <c r="N2" s="112"/>
      <c r="O2" s="112"/>
      <c r="P2" s="112"/>
      <c r="Q2" s="112"/>
      <c r="R2" s="112"/>
      <c r="S2" s="110"/>
      <c r="T2" s="110"/>
      <c r="U2" s="40"/>
      <c r="V2" s="38"/>
      <c r="W2" s="38"/>
      <c r="X2" s="38"/>
      <c r="Y2" s="38"/>
      <c r="Z2" s="38"/>
      <c r="AA2" s="38"/>
      <c r="AB2" s="38"/>
      <c r="AC2" s="38"/>
      <c r="AD2" s="38"/>
      <c r="AE2" s="38"/>
      <c r="AF2" s="38"/>
      <c r="AG2" s="25"/>
      <c r="AH2" s="25"/>
    </row>
    <row r="3" spans="1:34" customFormat="1" x14ac:dyDescent="0.25">
      <c r="A3" s="94"/>
      <c r="B3" s="94"/>
      <c r="C3" s="31"/>
      <c r="D3" s="31"/>
      <c r="E3" s="31"/>
      <c r="F3" s="31"/>
      <c r="G3" s="112"/>
      <c r="H3" s="112"/>
      <c r="I3" s="112"/>
      <c r="J3" s="112"/>
      <c r="K3" s="112"/>
      <c r="L3" s="112"/>
      <c r="M3" s="112"/>
      <c r="N3" s="112"/>
      <c r="O3" s="112"/>
      <c r="P3" s="112"/>
      <c r="Q3" s="112"/>
      <c r="R3" s="112"/>
      <c r="S3" s="110"/>
      <c r="T3" s="110"/>
      <c r="U3" s="40"/>
      <c r="V3" s="38"/>
      <c r="W3" s="38"/>
      <c r="X3" s="38"/>
      <c r="Y3" s="38"/>
      <c r="Z3" s="38"/>
      <c r="AA3" s="38"/>
      <c r="AB3" s="38"/>
      <c r="AC3" s="38"/>
      <c r="AD3" s="38"/>
      <c r="AE3" s="38"/>
      <c r="AF3" s="38"/>
      <c r="AG3" s="25"/>
      <c r="AH3" s="25"/>
    </row>
    <row r="4" spans="1:34" customFormat="1" x14ac:dyDescent="0.25">
      <c r="A4" s="94"/>
      <c r="B4" s="94"/>
      <c r="C4" s="31"/>
      <c r="D4" s="31"/>
      <c r="E4" s="31"/>
      <c r="F4" s="31"/>
      <c r="G4" s="112"/>
      <c r="H4" s="112"/>
      <c r="I4" s="112"/>
      <c r="J4" s="112"/>
      <c r="K4" s="112"/>
      <c r="L4" s="112"/>
      <c r="M4" s="112"/>
      <c r="N4" s="112"/>
      <c r="O4" s="112"/>
      <c r="P4" s="112"/>
      <c r="Q4" s="112"/>
      <c r="R4" s="112"/>
      <c r="S4" s="110"/>
      <c r="T4" s="110"/>
      <c r="U4" s="40"/>
      <c r="V4" s="38"/>
      <c r="W4" s="38"/>
      <c r="X4" s="38"/>
      <c r="Y4" s="38"/>
      <c r="Z4" s="38"/>
      <c r="AA4" s="38"/>
      <c r="AB4" s="38"/>
      <c r="AC4" s="38"/>
      <c r="AD4" s="38"/>
      <c r="AE4" s="38"/>
      <c r="AF4" s="38"/>
      <c r="AG4" s="25"/>
      <c r="AH4" s="25"/>
    </row>
    <row r="5" spans="1:34" customFormat="1" x14ac:dyDescent="0.25">
      <c r="A5" s="94"/>
      <c r="B5" s="94"/>
      <c r="C5" s="31"/>
      <c r="D5" s="31"/>
      <c r="E5" s="31"/>
      <c r="F5" s="31"/>
      <c r="G5" s="112"/>
      <c r="H5" s="112"/>
      <c r="I5" s="112"/>
      <c r="J5" s="112"/>
      <c r="K5" s="112"/>
      <c r="L5" s="112"/>
      <c r="M5" s="112"/>
      <c r="N5" s="112"/>
      <c r="O5" s="112"/>
      <c r="P5" s="112"/>
      <c r="Q5" s="112"/>
      <c r="R5" s="112"/>
      <c r="S5" s="110"/>
      <c r="T5" s="110"/>
      <c r="U5" s="40"/>
      <c r="V5" s="38"/>
      <c r="W5" s="38"/>
      <c r="X5" s="38"/>
      <c r="Y5" s="38"/>
      <c r="Z5" s="38"/>
      <c r="AA5" s="38"/>
      <c r="AB5" s="38"/>
      <c r="AC5" s="38"/>
      <c r="AD5" s="38"/>
      <c r="AE5" s="38"/>
      <c r="AF5" s="38"/>
      <c r="AG5" s="25"/>
      <c r="AH5" s="25"/>
    </row>
    <row r="6" spans="1:34" customFormat="1" x14ac:dyDescent="0.25">
      <c r="A6" s="94"/>
      <c r="B6" s="94"/>
      <c r="C6" s="31"/>
      <c r="D6" s="31"/>
      <c r="E6" s="31"/>
      <c r="F6" s="31"/>
      <c r="G6" s="112"/>
      <c r="H6" s="112"/>
      <c r="I6" s="112"/>
      <c r="J6" s="112"/>
      <c r="K6" s="112"/>
      <c r="L6" s="112"/>
      <c r="M6" s="112"/>
      <c r="N6" s="112"/>
      <c r="O6" s="112"/>
      <c r="P6" s="112"/>
      <c r="Q6" s="112"/>
      <c r="R6" s="112"/>
      <c r="S6" s="110"/>
      <c r="T6" s="110"/>
      <c r="U6" s="40"/>
      <c r="V6" s="38"/>
      <c r="W6" s="38"/>
      <c r="X6" s="38"/>
      <c r="Y6" s="38"/>
      <c r="Z6" s="38"/>
      <c r="AA6" s="38"/>
      <c r="AB6" s="38"/>
      <c r="AC6" s="38"/>
      <c r="AD6" s="38"/>
      <c r="AE6" s="38"/>
      <c r="AF6" s="38"/>
      <c r="AG6" s="25"/>
      <c r="AH6" s="25"/>
    </row>
    <row r="7" spans="1:34" customFormat="1" x14ac:dyDescent="0.25">
      <c r="A7" s="94"/>
      <c r="B7" s="94"/>
      <c r="C7" s="31"/>
      <c r="D7" s="31"/>
      <c r="E7" s="31"/>
      <c r="F7" s="31"/>
      <c r="G7" s="112"/>
      <c r="H7" s="112"/>
      <c r="I7" s="112"/>
      <c r="J7" s="112"/>
      <c r="K7" s="112"/>
      <c r="L7" s="112"/>
      <c r="M7" s="112"/>
      <c r="N7" s="112"/>
      <c r="O7" s="112"/>
      <c r="P7" s="112"/>
      <c r="Q7" s="112"/>
      <c r="R7" s="112"/>
      <c r="S7" s="110"/>
      <c r="T7" s="110"/>
      <c r="U7" s="40"/>
      <c r="V7" s="38"/>
      <c r="W7" s="38"/>
      <c r="X7" s="38"/>
      <c r="Y7" s="38"/>
      <c r="Z7" s="38"/>
      <c r="AA7" s="38"/>
      <c r="AB7" s="38"/>
      <c r="AC7" s="38"/>
      <c r="AD7" s="38"/>
      <c r="AE7" s="38"/>
      <c r="AF7" s="38"/>
      <c r="AG7" s="25"/>
      <c r="AH7" s="25"/>
    </row>
    <row r="8" spans="1:34" customFormat="1" x14ac:dyDescent="0.25">
      <c r="A8" s="94"/>
      <c r="B8" s="94"/>
      <c r="C8" s="31"/>
      <c r="D8" s="31"/>
      <c r="E8" s="31"/>
      <c r="F8" s="31"/>
      <c r="G8" s="112"/>
      <c r="H8" s="112"/>
      <c r="I8" s="112"/>
      <c r="J8" s="112"/>
      <c r="K8" s="112"/>
      <c r="L8" s="112"/>
      <c r="M8" s="112"/>
      <c r="N8" s="112"/>
      <c r="O8" s="112"/>
      <c r="P8" s="112"/>
      <c r="Q8" s="112"/>
      <c r="R8" s="112"/>
      <c r="S8" s="110"/>
      <c r="T8" s="110"/>
      <c r="U8" s="41"/>
      <c r="V8" s="38"/>
      <c r="W8" s="38"/>
      <c r="X8" s="38"/>
      <c r="Y8" s="38"/>
      <c r="Z8" s="38"/>
      <c r="AA8" s="38"/>
      <c r="AB8" s="38"/>
      <c r="AC8" s="38"/>
      <c r="AD8" s="38"/>
      <c r="AE8" s="38"/>
      <c r="AF8" s="38"/>
      <c r="AG8" s="25"/>
      <c r="AH8" s="25"/>
    </row>
    <row r="9" spans="1:34" customFormat="1" x14ac:dyDescent="0.25">
      <c r="A9" s="94"/>
      <c r="B9" s="94"/>
      <c r="C9" s="31"/>
      <c r="D9" s="31"/>
      <c r="E9" s="31"/>
      <c r="F9" s="31"/>
      <c r="G9" s="112"/>
      <c r="H9" s="112"/>
      <c r="I9" s="112"/>
      <c r="J9" s="112"/>
      <c r="K9" s="112"/>
      <c r="L9" s="112"/>
      <c r="M9" s="112"/>
      <c r="N9" s="112"/>
      <c r="O9" s="112"/>
      <c r="P9" s="112"/>
      <c r="Q9" s="112"/>
      <c r="R9" s="112"/>
      <c r="S9" s="110"/>
      <c r="T9" s="110"/>
      <c r="U9" s="40"/>
      <c r="V9" s="38"/>
      <c r="W9" s="38"/>
      <c r="X9" s="38"/>
      <c r="Y9" s="38"/>
      <c r="Z9" s="38"/>
      <c r="AA9" s="38"/>
      <c r="AB9" s="38"/>
      <c r="AC9" s="38"/>
      <c r="AD9" s="38"/>
      <c r="AE9" s="38"/>
      <c r="AF9" s="38"/>
      <c r="AG9" s="25"/>
      <c r="AH9" s="25"/>
    </row>
    <row r="10" spans="1:34" customFormat="1" x14ac:dyDescent="0.25">
      <c r="A10" s="94"/>
      <c r="B10" s="94"/>
      <c r="C10" s="94"/>
      <c r="D10" s="94"/>
      <c r="E10" s="94"/>
      <c r="F10" s="94"/>
      <c r="G10" s="94"/>
      <c r="H10" s="94"/>
      <c r="I10" s="94"/>
      <c r="J10" s="94"/>
      <c r="K10" s="94"/>
      <c r="L10" s="94"/>
      <c r="M10" s="94"/>
      <c r="N10" s="94"/>
      <c r="O10" s="94"/>
      <c r="P10" s="94"/>
      <c r="Q10" s="94"/>
      <c r="R10" s="94"/>
      <c r="S10" s="110"/>
      <c r="T10" s="110"/>
      <c r="U10" s="40"/>
      <c r="V10" s="39"/>
      <c r="W10" s="39"/>
      <c r="X10" s="39"/>
      <c r="Y10" s="39"/>
      <c r="Z10" s="39"/>
      <c r="AA10" s="39"/>
      <c r="AB10" s="39"/>
      <c r="AC10" s="39"/>
      <c r="AD10" s="39"/>
      <c r="AE10" s="39"/>
      <c r="AF10" s="39"/>
      <c r="AG10" s="25"/>
      <c r="AH10" s="25"/>
    </row>
    <row r="11" spans="1:34" ht="18" customHeight="1" x14ac:dyDescent="0.25">
      <c r="A11" s="95" t="s">
        <v>259</v>
      </c>
      <c r="B11" s="95"/>
      <c r="C11" s="95"/>
      <c r="D11" s="95"/>
      <c r="E11" s="95"/>
      <c r="F11" s="95"/>
      <c r="G11" s="95"/>
      <c r="H11" s="95"/>
      <c r="I11" s="95"/>
      <c r="J11" s="95"/>
      <c r="K11" s="95"/>
      <c r="L11" s="95"/>
      <c r="M11" s="95"/>
      <c r="N11" s="95"/>
      <c r="O11" s="95"/>
      <c r="P11" s="95"/>
      <c r="Q11" s="95"/>
      <c r="R11" s="95"/>
      <c r="S11" s="110"/>
      <c r="T11" s="110"/>
      <c r="U11" s="40"/>
    </row>
    <row r="12" spans="1:34" s="25" customFormat="1" ht="18" customHeight="1" x14ac:dyDescent="0.25">
      <c r="A12" s="95"/>
      <c r="B12" s="95"/>
      <c r="C12" s="95"/>
      <c r="D12" s="95"/>
      <c r="E12" s="95"/>
      <c r="F12" s="95"/>
      <c r="G12" s="95"/>
      <c r="H12" s="95"/>
      <c r="I12" s="95"/>
      <c r="J12" s="95"/>
      <c r="K12" s="95"/>
      <c r="L12" s="95"/>
      <c r="M12" s="95"/>
      <c r="N12" s="95"/>
      <c r="O12" s="95"/>
      <c r="P12" s="95"/>
      <c r="Q12" s="95"/>
      <c r="R12" s="95"/>
      <c r="S12" s="110"/>
      <c r="T12" s="110"/>
      <c r="U12" s="42"/>
    </row>
    <row r="13" spans="1:34" s="25" customFormat="1" ht="18" customHeight="1" x14ac:dyDescent="0.25">
      <c r="A13" s="95"/>
      <c r="B13" s="95"/>
      <c r="C13" s="95"/>
      <c r="D13" s="95"/>
      <c r="E13" s="95"/>
      <c r="F13" s="95"/>
      <c r="G13" s="95"/>
      <c r="H13" s="95"/>
      <c r="I13" s="95"/>
      <c r="J13" s="95"/>
      <c r="K13" s="95"/>
      <c r="L13" s="95"/>
      <c r="M13" s="95"/>
      <c r="N13" s="95"/>
      <c r="O13" s="95"/>
      <c r="P13" s="95"/>
      <c r="Q13" s="95"/>
      <c r="R13" s="95"/>
      <c r="S13" s="110"/>
      <c r="T13" s="110"/>
      <c r="U13" s="42"/>
    </row>
    <row r="14" spans="1:34" s="25" customFormat="1" ht="18" customHeight="1" x14ac:dyDescent="0.25">
      <c r="A14" s="95"/>
      <c r="B14" s="95"/>
      <c r="C14" s="95"/>
      <c r="D14" s="95"/>
      <c r="E14" s="95"/>
      <c r="F14" s="95"/>
      <c r="G14" s="95"/>
      <c r="H14" s="95"/>
      <c r="I14" s="95"/>
      <c r="J14" s="95"/>
      <c r="K14" s="95"/>
      <c r="L14" s="95"/>
      <c r="M14" s="95"/>
      <c r="N14" s="95"/>
      <c r="O14" s="95"/>
      <c r="P14" s="95"/>
      <c r="Q14" s="95"/>
      <c r="R14" s="95"/>
      <c r="S14" s="110"/>
      <c r="T14" s="110"/>
      <c r="U14" s="42"/>
    </row>
    <row r="15" spans="1:34" ht="18" customHeight="1" x14ac:dyDescent="0.25">
      <c r="A15" s="95"/>
      <c r="B15" s="95"/>
      <c r="C15" s="95"/>
      <c r="D15" s="95"/>
      <c r="E15" s="95"/>
      <c r="F15" s="95"/>
      <c r="G15" s="95"/>
      <c r="H15" s="95"/>
      <c r="I15" s="95"/>
      <c r="J15" s="95"/>
      <c r="K15" s="95"/>
      <c r="L15" s="95"/>
      <c r="M15" s="95"/>
      <c r="N15" s="95"/>
      <c r="O15" s="95"/>
      <c r="P15" s="95"/>
      <c r="Q15" s="95"/>
      <c r="R15" s="95"/>
      <c r="S15" s="110"/>
      <c r="T15" s="110"/>
      <c r="U15" s="40"/>
    </row>
    <row r="16" spans="1:34" ht="18" customHeight="1" x14ac:dyDescent="0.25">
      <c r="A16" s="95"/>
      <c r="B16" s="95"/>
      <c r="C16" s="95"/>
      <c r="D16" s="95"/>
      <c r="E16" s="95"/>
      <c r="F16" s="95"/>
      <c r="G16" s="95"/>
      <c r="H16" s="95"/>
      <c r="I16" s="95"/>
      <c r="J16" s="95"/>
      <c r="K16" s="95"/>
      <c r="L16" s="95"/>
      <c r="M16" s="95"/>
      <c r="N16" s="95"/>
      <c r="O16" s="95"/>
      <c r="P16" s="95"/>
      <c r="Q16" s="95"/>
      <c r="R16" s="95"/>
      <c r="S16" s="110"/>
      <c r="T16" s="110"/>
      <c r="U16" s="40"/>
    </row>
    <row r="17" spans="1:21" ht="18" customHeight="1" x14ac:dyDescent="0.25">
      <c r="A17" s="95"/>
      <c r="B17" s="95"/>
      <c r="C17" s="95"/>
      <c r="D17" s="95"/>
      <c r="E17" s="95"/>
      <c r="F17" s="95"/>
      <c r="G17" s="95"/>
      <c r="H17" s="95"/>
      <c r="I17" s="95"/>
      <c r="J17" s="95"/>
      <c r="K17" s="95"/>
      <c r="L17" s="95"/>
      <c r="M17" s="95"/>
      <c r="N17" s="95"/>
      <c r="O17" s="95"/>
      <c r="P17" s="95"/>
      <c r="Q17" s="95"/>
      <c r="R17" s="95"/>
      <c r="S17" s="110"/>
      <c r="T17" s="110"/>
      <c r="U17" s="40"/>
    </row>
    <row r="18" spans="1:21" ht="18" customHeight="1" x14ac:dyDescent="0.25">
      <c r="A18" s="95"/>
      <c r="B18" s="95"/>
      <c r="C18" s="95"/>
      <c r="D18" s="95"/>
      <c r="E18" s="95"/>
      <c r="F18" s="95"/>
      <c r="G18" s="95"/>
      <c r="H18" s="95"/>
      <c r="I18" s="95"/>
      <c r="J18" s="95"/>
      <c r="K18" s="95"/>
      <c r="L18" s="95"/>
      <c r="M18" s="95"/>
      <c r="N18" s="95"/>
      <c r="O18" s="95"/>
      <c r="P18" s="95"/>
      <c r="Q18" s="95"/>
      <c r="R18" s="95"/>
      <c r="S18" s="111"/>
      <c r="T18" s="111"/>
      <c r="U18" s="40"/>
    </row>
    <row r="19" spans="1:21" ht="30" customHeight="1" x14ac:dyDescent="0.25">
      <c r="A19" s="109"/>
      <c r="B19" s="96" t="s">
        <v>215</v>
      </c>
      <c r="C19" s="97"/>
      <c r="D19" s="97"/>
      <c r="E19" s="106" t="s">
        <v>231</v>
      </c>
      <c r="F19" s="107"/>
      <c r="G19" s="107"/>
      <c r="H19" s="107"/>
      <c r="I19" s="107"/>
      <c r="J19" s="108"/>
      <c r="K19" s="103" t="s">
        <v>9</v>
      </c>
      <c r="L19" s="103"/>
      <c r="M19" s="103"/>
      <c r="N19" s="103"/>
      <c r="O19" s="103"/>
      <c r="P19" s="103"/>
      <c r="Q19" s="103"/>
      <c r="R19" s="103"/>
      <c r="S19" s="103"/>
      <c r="T19" s="103"/>
      <c r="U19" s="40"/>
    </row>
    <row r="20" spans="1:21" ht="15" customHeight="1" x14ac:dyDescent="0.25">
      <c r="A20" s="109"/>
      <c r="B20" s="98"/>
      <c r="C20" s="99"/>
      <c r="D20" s="99"/>
      <c r="E20" s="102" t="s">
        <v>42</v>
      </c>
      <c r="F20" s="102"/>
      <c r="G20" s="102" t="s">
        <v>236</v>
      </c>
      <c r="H20" s="102"/>
      <c r="I20" s="102"/>
      <c r="J20" s="104"/>
      <c r="K20" s="103"/>
      <c r="L20" s="103"/>
      <c r="M20" s="103"/>
      <c r="N20" s="103"/>
      <c r="O20" s="103"/>
      <c r="P20" s="103"/>
      <c r="Q20" s="103"/>
      <c r="R20" s="103"/>
      <c r="S20" s="103"/>
      <c r="T20" s="103"/>
      <c r="U20" s="40"/>
    </row>
    <row r="21" spans="1:21" s="25" customFormat="1" ht="15" customHeight="1" x14ac:dyDescent="0.25">
      <c r="A21" s="109"/>
      <c r="B21" s="98"/>
      <c r="C21" s="99"/>
      <c r="D21" s="99"/>
      <c r="E21" s="102"/>
      <c r="F21" s="102"/>
      <c r="G21" s="102"/>
      <c r="H21" s="102"/>
      <c r="I21" s="102"/>
      <c r="J21" s="104"/>
      <c r="K21" s="103"/>
      <c r="L21" s="103"/>
      <c r="M21" s="103"/>
      <c r="N21" s="103"/>
      <c r="O21" s="103"/>
      <c r="P21" s="103"/>
      <c r="Q21" s="103"/>
      <c r="R21" s="103"/>
      <c r="S21" s="103"/>
      <c r="T21" s="103"/>
      <c r="U21" s="40"/>
    </row>
    <row r="22" spans="1:21" ht="18.75" customHeight="1" x14ac:dyDescent="0.25">
      <c r="A22" s="109"/>
      <c r="B22" s="100"/>
      <c r="C22" s="101"/>
      <c r="D22" s="101"/>
      <c r="E22" s="102"/>
      <c r="F22" s="102"/>
      <c r="G22" s="102"/>
      <c r="H22" s="102"/>
      <c r="I22" s="102"/>
      <c r="J22" s="105"/>
      <c r="K22" s="103"/>
      <c r="L22" s="103"/>
      <c r="M22" s="103"/>
      <c r="N22" s="103"/>
      <c r="O22" s="103"/>
      <c r="P22" s="103"/>
      <c r="Q22" s="103"/>
      <c r="R22" s="103"/>
      <c r="S22" s="103"/>
      <c r="T22" s="103"/>
      <c r="U22" s="40"/>
    </row>
    <row r="23" spans="1:21" ht="90" x14ac:dyDescent="0.25">
      <c r="A23" s="15" t="s">
        <v>39</v>
      </c>
      <c r="B23" s="15" t="s">
        <v>0</v>
      </c>
      <c r="C23" s="15" t="s">
        <v>8</v>
      </c>
      <c r="D23" s="15" t="s">
        <v>7</v>
      </c>
      <c r="E23" s="22" t="s">
        <v>209</v>
      </c>
      <c r="F23" s="22" t="s">
        <v>210</v>
      </c>
      <c r="G23" s="22" t="s">
        <v>216</v>
      </c>
      <c r="H23" s="22" t="s">
        <v>211</v>
      </c>
      <c r="I23" s="23" t="s">
        <v>212</v>
      </c>
      <c r="J23" s="24" t="s">
        <v>100</v>
      </c>
      <c r="K23" s="15" t="s">
        <v>1</v>
      </c>
      <c r="L23" s="15" t="s">
        <v>2</v>
      </c>
      <c r="M23" s="15" t="s">
        <v>3</v>
      </c>
      <c r="N23" s="15" t="s">
        <v>12</v>
      </c>
      <c r="O23" s="15" t="s">
        <v>4</v>
      </c>
      <c r="P23" s="15" t="s">
        <v>5</v>
      </c>
      <c r="Q23" s="15" t="s">
        <v>6</v>
      </c>
      <c r="R23" s="15" t="s">
        <v>41</v>
      </c>
      <c r="S23" s="22" t="s">
        <v>232</v>
      </c>
      <c r="T23" s="16" t="s">
        <v>207</v>
      </c>
      <c r="U23" s="40"/>
    </row>
    <row r="24" spans="1:21" ht="45" customHeight="1" x14ac:dyDescent="0.25">
      <c r="A24" s="10">
        <v>43957</v>
      </c>
      <c r="B24" s="28" t="s">
        <v>299</v>
      </c>
      <c r="C24" s="8" t="s">
        <v>300</v>
      </c>
      <c r="D24" s="5" t="s">
        <v>301</v>
      </c>
      <c r="E24" s="27" t="s">
        <v>85</v>
      </c>
      <c r="F24" s="5" t="s">
        <v>11</v>
      </c>
      <c r="G24" s="5" t="s">
        <v>11</v>
      </c>
      <c r="H24" s="5" t="s">
        <v>11</v>
      </c>
      <c r="I24" s="5" t="s">
        <v>11</v>
      </c>
      <c r="J24" s="5"/>
      <c r="K24" s="5" t="s">
        <v>64</v>
      </c>
      <c r="L24" s="6" t="s">
        <v>34</v>
      </c>
      <c r="M24" s="9" t="s">
        <v>302</v>
      </c>
      <c r="N24" s="9">
        <v>43865</v>
      </c>
      <c r="O24" s="9">
        <v>43938</v>
      </c>
      <c r="P24" s="9">
        <v>46538</v>
      </c>
      <c r="Q24" s="4">
        <f ca="1">IFERROR(IF(DAYS360(TODAY(),Tableau13[[#This Row],[AVIS LIMITE AU]],TRUE)&gt;=0,1,0),"")</f>
        <v>1</v>
      </c>
      <c r="R24" s="7" t="s">
        <v>10</v>
      </c>
      <c r="S24" s="83" t="str">
        <f ca="1">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TC</v>
      </c>
      <c r="T24" s="83" t="s">
        <v>573</v>
      </c>
    </row>
    <row r="25" spans="1:21" ht="45" customHeight="1" x14ac:dyDescent="0.25">
      <c r="A25" s="10">
        <v>43444</v>
      </c>
      <c r="B25" s="8" t="s">
        <v>84</v>
      </c>
      <c r="C25" s="6" t="s">
        <v>77</v>
      </c>
      <c r="D25" s="5" t="s">
        <v>78</v>
      </c>
      <c r="E25" s="5" t="s">
        <v>14</v>
      </c>
      <c r="F25" s="5" t="s">
        <v>14</v>
      </c>
      <c r="G25" s="5" t="s">
        <v>10</v>
      </c>
      <c r="H25" s="5" t="s">
        <v>10</v>
      </c>
      <c r="I25" s="5" t="s">
        <v>10</v>
      </c>
      <c r="J25" s="88"/>
      <c r="K25" s="5" t="s">
        <v>78</v>
      </c>
      <c r="L25" s="6" t="s">
        <v>34</v>
      </c>
      <c r="M25" s="9" t="s">
        <v>79</v>
      </c>
      <c r="N25" s="9">
        <v>43195</v>
      </c>
      <c r="O25" s="9">
        <v>43256</v>
      </c>
      <c r="P25" s="9">
        <v>45138</v>
      </c>
      <c r="Q25" s="4">
        <f ca="1">IFERROR(IF(DAYS360(TODAY(),Tableau13[[#This Row],[AVIS LIMITE AU]],TRUE)&gt;=0,1,0),"")</f>
        <v>1</v>
      </c>
      <c r="R25" s="7" t="s">
        <v>10</v>
      </c>
      <c r="S25" s="5" t="str">
        <f ca="1">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TC</v>
      </c>
      <c r="T25" s="5"/>
    </row>
    <row r="26" spans="1:21" s="25" customFormat="1" ht="30" x14ac:dyDescent="0.25">
      <c r="A26" s="12">
        <v>43444</v>
      </c>
      <c r="B26" s="8" t="s">
        <v>84</v>
      </c>
      <c r="C26" s="6" t="s">
        <v>66</v>
      </c>
      <c r="D26" s="7" t="s">
        <v>67</v>
      </c>
      <c r="E26" s="7" t="s">
        <v>14</v>
      </c>
      <c r="F26" s="7" t="s">
        <v>14</v>
      </c>
      <c r="G26" s="7" t="s">
        <v>10</v>
      </c>
      <c r="H26" s="7" t="s">
        <v>10</v>
      </c>
      <c r="I26" s="7" t="s">
        <v>220</v>
      </c>
      <c r="J26" s="7"/>
      <c r="K26" s="7" t="s">
        <v>67</v>
      </c>
      <c r="L26" s="6" t="s">
        <v>34</v>
      </c>
      <c r="M26" s="9" t="s">
        <v>68</v>
      </c>
      <c r="N26" s="9">
        <v>42794</v>
      </c>
      <c r="O26" s="9">
        <v>42894</v>
      </c>
      <c r="P26" s="9">
        <v>44712</v>
      </c>
      <c r="Q26" s="13">
        <f ca="1">IFERROR(IF(DAYS360(TODAY(),Tableau13[[#This Row],[AVIS LIMITE AU]],TRUE)&gt;=0,1,0),"")</f>
        <v>1</v>
      </c>
      <c r="R26" s="7" t="s">
        <v>10</v>
      </c>
      <c r="S26" s="7" t="str">
        <f ca="1">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TC</v>
      </c>
      <c r="T26" s="7"/>
    </row>
    <row r="27" spans="1:21" ht="60" x14ac:dyDescent="0.25">
      <c r="A27" s="10">
        <v>44385</v>
      </c>
      <c r="B27" s="8" t="s">
        <v>83</v>
      </c>
      <c r="C27" s="6" t="s">
        <v>76</v>
      </c>
      <c r="D27" s="5" t="s">
        <v>64</v>
      </c>
      <c r="E27" s="5" t="s">
        <v>11</v>
      </c>
      <c r="F27" s="5" t="s">
        <v>11</v>
      </c>
      <c r="G27" s="5" t="s">
        <v>14</v>
      </c>
      <c r="H27" s="5" t="s">
        <v>14</v>
      </c>
      <c r="I27" s="5" t="s">
        <v>14</v>
      </c>
      <c r="J27" s="5"/>
      <c r="K27" s="5" t="s">
        <v>64</v>
      </c>
      <c r="L27" s="6" t="s">
        <v>34</v>
      </c>
      <c r="M27" s="9" t="s">
        <v>393</v>
      </c>
      <c r="N27" s="9">
        <v>43986</v>
      </c>
      <c r="O27" s="9">
        <v>44013</v>
      </c>
      <c r="P27" s="9">
        <v>44926</v>
      </c>
      <c r="Q27" s="4">
        <f ca="1">IFERROR(IF(DAYS360(TODAY(),Tableau13[[#This Row],[AVIS LIMITE AU]],TRUE)&gt;=0,1,0),"")</f>
        <v>1</v>
      </c>
      <c r="R27" s="7" t="s">
        <v>10</v>
      </c>
      <c r="S27" s="5" t="str">
        <f ca="1">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TC</v>
      </c>
      <c r="T27" s="5" t="s">
        <v>394</v>
      </c>
    </row>
    <row r="28" spans="1:21" ht="45" customHeight="1" x14ac:dyDescent="0.25">
      <c r="A28" s="10">
        <v>43289</v>
      </c>
      <c r="B28" s="8" t="s">
        <v>83</v>
      </c>
      <c r="C28" s="6" t="s">
        <v>65</v>
      </c>
      <c r="D28" s="5" t="s">
        <v>64</v>
      </c>
      <c r="E28" s="5" t="s">
        <v>11</v>
      </c>
      <c r="F28" s="5" t="s">
        <v>11</v>
      </c>
      <c r="G28" s="5" t="s">
        <v>14</v>
      </c>
      <c r="H28" s="5" t="s">
        <v>14</v>
      </c>
      <c r="I28" s="5" t="s">
        <v>14</v>
      </c>
      <c r="J28" s="5"/>
      <c r="K28" s="5" t="s">
        <v>64</v>
      </c>
      <c r="L28" s="6" t="s">
        <v>34</v>
      </c>
      <c r="M28" s="9" t="s">
        <v>571</v>
      </c>
      <c r="N28" s="9" t="s">
        <v>570</v>
      </c>
      <c r="O28" s="9">
        <v>44636</v>
      </c>
      <c r="P28" s="9">
        <v>45016</v>
      </c>
      <c r="Q28" s="4">
        <f ca="1">IFERROR(IF(DAYS360(TODAY(),Tableau13[[#This Row],[AVIS LIMITE AU]],TRUE)&gt;=0,1,0),"")</f>
        <v>1</v>
      </c>
      <c r="R28" s="17" t="s">
        <v>536</v>
      </c>
      <c r="S28" s="5" t="str">
        <f ca="1">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TNC</v>
      </c>
      <c r="T28" s="5" t="s">
        <v>572</v>
      </c>
    </row>
    <row r="29" spans="1:21" ht="45" customHeight="1" x14ac:dyDescent="0.25">
      <c r="A29" s="10">
        <v>44385</v>
      </c>
      <c r="B29" s="8" t="s">
        <v>83</v>
      </c>
      <c r="C29" s="6" t="s">
        <v>75</v>
      </c>
      <c r="D29" s="5" t="s">
        <v>74</v>
      </c>
      <c r="E29" s="5" t="s">
        <v>11</v>
      </c>
      <c r="F29" s="5" t="s">
        <v>11</v>
      </c>
      <c r="G29" s="5" t="s">
        <v>14</v>
      </c>
      <c r="H29" s="5" t="s">
        <v>14</v>
      </c>
      <c r="I29" s="5" t="s">
        <v>14</v>
      </c>
      <c r="J29" s="5"/>
      <c r="K29" s="5" t="s">
        <v>74</v>
      </c>
      <c r="L29" s="6" t="s">
        <v>34</v>
      </c>
      <c r="M29" s="9" t="s">
        <v>390</v>
      </c>
      <c r="N29" s="9">
        <v>43986</v>
      </c>
      <c r="O29" s="9">
        <v>44013</v>
      </c>
      <c r="P29" s="9">
        <v>44865</v>
      </c>
      <c r="Q29" s="4">
        <f ca="1">IFERROR(IF(DAYS360(TODAY(),Tableau13[[#This Row],[AVIS LIMITE AU]],TRUE)&gt;=0,1,0),"")</f>
        <v>1</v>
      </c>
      <c r="R29" s="7" t="s">
        <v>10</v>
      </c>
      <c r="S29" s="5" t="str">
        <f ca="1">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TC</v>
      </c>
      <c r="T29" s="5" t="s">
        <v>389</v>
      </c>
    </row>
    <row r="30" spans="1:21" ht="45" customHeight="1" x14ac:dyDescent="0.25">
      <c r="A30" s="10">
        <v>44385</v>
      </c>
      <c r="B30" s="8" t="s">
        <v>83</v>
      </c>
      <c r="C30" s="6" t="s">
        <v>71</v>
      </c>
      <c r="D30" s="5" t="s">
        <v>72</v>
      </c>
      <c r="E30" s="5" t="s">
        <v>11</v>
      </c>
      <c r="F30" s="5" t="s">
        <v>11</v>
      </c>
      <c r="G30" s="5" t="s">
        <v>14</v>
      </c>
      <c r="H30" s="5" t="s">
        <v>14</v>
      </c>
      <c r="I30" s="5" t="s">
        <v>14</v>
      </c>
      <c r="J30" s="5"/>
      <c r="K30" s="5" t="s">
        <v>72</v>
      </c>
      <c r="L30" s="6" t="s">
        <v>34</v>
      </c>
      <c r="M30" s="9" t="s">
        <v>578</v>
      </c>
      <c r="N30" s="9">
        <v>43986</v>
      </c>
      <c r="O30" s="9">
        <v>44013</v>
      </c>
      <c r="P30" s="9">
        <v>44865</v>
      </c>
      <c r="Q30" s="4">
        <f ca="1">IFERROR(IF(DAYS360(TODAY(),Tableau13[[#This Row],[AVIS LIMITE AU]],TRUE)&gt;=0,1,0),"")</f>
        <v>1</v>
      </c>
      <c r="R30" s="7"/>
      <c r="S30" s="5" t="str">
        <f>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
      </c>
      <c r="T30" s="5" t="s">
        <v>383</v>
      </c>
    </row>
    <row r="31" spans="1:21" ht="45" customHeight="1" x14ac:dyDescent="0.25">
      <c r="A31" s="10">
        <v>44385</v>
      </c>
      <c r="B31" s="8" t="s">
        <v>83</v>
      </c>
      <c r="C31" s="6" t="s">
        <v>73</v>
      </c>
      <c r="D31" s="5" t="s">
        <v>74</v>
      </c>
      <c r="E31" s="5" t="s">
        <v>11</v>
      </c>
      <c r="F31" s="5" t="s">
        <v>11</v>
      </c>
      <c r="G31" s="5" t="s">
        <v>14</v>
      </c>
      <c r="H31" s="5" t="s">
        <v>14</v>
      </c>
      <c r="I31" s="5" t="s">
        <v>14</v>
      </c>
      <c r="J31" s="5"/>
      <c r="K31" s="5" t="s">
        <v>74</v>
      </c>
      <c r="L31" s="6" t="s">
        <v>34</v>
      </c>
      <c r="M31" s="9" t="s">
        <v>391</v>
      </c>
      <c r="N31" s="9">
        <v>43986</v>
      </c>
      <c r="O31" s="9">
        <v>44013</v>
      </c>
      <c r="P31" s="9">
        <v>44865</v>
      </c>
      <c r="Q31" s="4">
        <f ca="1">IFERROR(IF(DAYS360(TODAY(),Tableau13[[#This Row],[AVIS LIMITE AU]],TRUE)&gt;=0,1,0),"")</f>
        <v>1</v>
      </c>
      <c r="R31" s="7" t="s">
        <v>10</v>
      </c>
      <c r="S31" s="5" t="str">
        <f ca="1">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TC</v>
      </c>
      <c r="T31" s="5" t="s">
        <v>392</v>
      </c>
    </row>
    <row r="32" spans="1:21" ht="45" customHeight="1" x14ac:dyDescent="0.25">
      <c r="A32" s="10">
        <v>44385</v>
      </c>
      <c r="B32" s="8" t="s">
        <v>83</v>
      </c>
      <c r="C32" s="6" t="s">
        <v>69</v>
      </c>
      <c r="D32" s="5" t="s">
        <v>70</v>
      </c>
      <c r="E32" s="5" t="s">
        <v>11</v>
      </c>
      <c r="F32" s="5" t="s">
        <v>11</v>
      </c>
      <c r="G32" s="5" t="s">
        <v>14</v>
      </c>
      <c r="H32" s="5" t="s">
        <v>14</v>
      </c>
      <c r="I32" s="5" t="s">
        <v>14</v>
      </c>
      <c r="J32" s="5"/>
      <c r="K32" s="5" t="s">
        <v>70</v>
      </c>
      <c r="L32" s="6" t="s">
        <v>34</v>
      </c>
      <c r="M32" s="9" t="s">
        <v>388</v>
      </c>
      <c r="N32" s="9">
        <v>43986</v>
      </c>
      <c r="O32" s="9">
        <v>44013</v>
      </c>
      <c r="P32" s="9">
        <v>44773</v>
      </c>
      <c r="Q32" s="4">
        <f ca="1">IFERROR(IF(DAYS360(TODAY(),Tableau13[[#This Row],[AVIS LIMITE AU]],TRUE)&gt;=0,1,0),"")</f>
        <v>1</v>
      </c>
      <c r="R32" s="7" t="s">
        <v>10</v>
      </c>
      <c r="S32" s="5" t="str">
        <f ca="1">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TC</v>
      </c>
      <c r="T32" s="5" t="s">
        <v>387</v>
      </c>
    </row>
    <row r="33" spans="1:20" ht="45" customHeight="1" x14ac:dyDescent="0.25">
      <c r="A33" s="10">
        <v>43444</v>
      </c>
      <c r="B33" s="8" t="s">
        <v>83</v>
      </c>
      <c r="C33" s="6" t="s">
        <v>384</v>
      </c>
      <c r="D33" s="5" t="s">
        <v>61</v>
      </c>
      <c r="E33" s="5" t="s">
        <v>11</v>
      </c>
      <c r="F33" s="5" t="s">
        <v>11</v>
      </c>
      <c r="G33" s="5" t="s">
        <v>14</v>
      </c>
      <c r="H33" s="5" t="s">
        <v>14</v>
      </c>
      <c r="I33" s="5" t="s">
        <v>14</v>
      </c>
      <c r="J33" s="5"/>
      <c r="K33" s="5" t="s">
        <v>61</v>
      </c>
      <c r="L33" s="6" t="s">
        <v>34</v>
      </c>
      <c r="M33" s="9" t="s">
        <v>386</v>
      </c>
      <c r="N33" s="9">
        <v>43986</v>
      </c>
      <c r="O33" s="9">
        <v>44013</v>
      </c>
      <c r="P33" s="9">
        <v>44865</v>
      </c>
      <c r="Q33" s="4">
        <f ca="1">IFERROR(IF(DAYS360(TODAY(),Tableau13[[#This Row],[AVIS LIMITE AU]],TRUE)&gt;=0,1,0),"")</f>
        <v>1</v>
      </c>
      <c r="R33" s="7" t="s">
        <v>10</v>
      </c>
      <c r="S33" s="5" t="str">
        <f ca="1">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TC</v>
      </c>
      <c r="T33" s="5" t="s">
        <v>385</v>
      </c>
    </row>
    <row r="34" spans="1:20" ht="38.450000000000003" customHeight="1" x14ac:dyDescent="0.25">
      <c r="A34" s="10">
        <v>44385</v>
      </c>
      <c r="B34" s="8" t="s">
        <v>83</v>
      </c>
      <c r="C34" s="6" t="s">
        <v>63</v>
      </c>
      <c r="D34" s="5" t="s">
        <v>62</v>
      </c>
      <c r="E34" s="5" t="s">
        <v>11</v>
      </c>
      <c r="F34" s="5" t="s">
        <v>11</v>
      </c>
      <c r="G34" s="5" t="s">
        <v>14</v>
      </c>
      <c r="H34" s="5" t="s">
        <v>14</v>
      </c>
      <c r="I34" s="5" t="s">
        <v>14</v>
      </c>
      <c r="J34" s="5"/>
      <c r="K34" s="5" t="s">
        <v>62</v>
      </c>
      <c r="L34" s="6" t="s">
        <v>34</v>
      </c>
      <c r="M34" s="9" t="s">
        <v>422</v>
      </c>
      <c r="N34" s="9">
        <v>44273</v>
      </c>
      <c r="O34" s="9">
        <v>44333</v>
      </c>
      <c r="P34" s="9">
        <v>46203</v>
      </c>
      <c r="Q34" s="4">
        <f ca="1">IFERROR(IF(DAYS360(TODAY(),Tableau13[[#This Row],[AVIS LIMITE AU]],TRUE)&gt;=0,1,0),"")</f>
        <v>1</v>
      </c>
      <c r="R34" s="7" t="s">
        <v>10</v>
      </c>
      <c r="S34" s="5" t="str">
        <f ca="1">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TC</v>
      </c>
      <c r="T34" s="5" t="s">
        <v>423</v>
      </c>
    </row>
    <row r="35" spans="1:20" ht="45" x14ac:dyDescent="0.25">
      <c r="A35" s="10">
        <v>43444</v>
      </c>
      <c r="B35" s="8" t="s">
        <v>83</v>
      </c>
      <c r="C35" s="6" t="s">
        <v>80</v>
      </c>
      <c r="D35" s="5" t="s">
        <v>81</v>
      </c>
      <c r="E35" s="5" t="s">
        <v>11</v>
      </c>
      <c r="F35" s="5" t="s">
        <v>11</v>
      </c>
      <c r="G35" s="5" t="s">
        <v>14</v>
      </c>
      <c r="H35" s="5" t="s">
        <v>14</v>
      </c>
      <c r="I35" s="5" t="s">
        <v>14</v>
      </c>
      <c r="J35" s="5"/>
      <c r="K35" s="5" t="s">
        <v>81</v>
      </c>
      <c r="L35" s="6" t="s">
        <v>34</v>
      </c>
      <c r="M35" s="9" t="s">
        <v>396</v>
      </c>
      <c r="N35" s="9">
        <v>43986</v>
      </c>
      <c r="O35" s="9">
        <v>44013</v>
      </c>
      <c r="P35" s="9">
        <v>45230</v>
      </c>
      <c r="Q35" s="4">
        <f ca="1">IFERROR(IF(DAYS360(TODAY(),Tableau13[[#This Row],[AVIS LIMITE AU]],TRUE)&gt;=0,1,0),"")</f>
        <v>1</v>
      </c>
      <c r="R35" s="7" t="s">
        <v>10</v>
      </c>
      <c r="S35" s="5" t="str">
        <f ca="1">IF(Tableau13[[#This Row],[ -&gt; AT/DTA : Sur liste verte C2p (OUI/NON)
-&gt; ATex (Avis favorable / Avis défavorable)
-&gt; Autre : SO]]&lt;&gt;"",IF(AND(OR(Tableau13[[#This Row],[ -&gt; AT/DTA : Sur liste verte C2p (OUI/NON)
-&gt; ATex (Avis favorable / Avis défavorable)
-&gt; Autre : SO]]="OUI",Tableau13[[#This Row],[ -&gt; AT/DTA : Sur liste verte C2p (OUI/NON)
-&gt; ATex (Avis favorable / Avis défavorable)
-&gt; Autre : SO]]="FAVORABLE"),Tableau13[[#This Row],[VALIDITE]]=1),"TC","TNC"),"")</f>
        <v>TC</v>
      </c>
      <c r="T35" s="5" t="s">
        <v>395</v>
      </c>
    </row>
  </sheetData>
  <sheetProtection algorithmName="SHA-512" hashValue="PtULfMa88oJZYgQp/ce+GR0JvljIR4kKammhUdNvMT1w/qyYQzsgO/G7/Kx8UqY6NVplAIqbkpxRmSDonAe+ng==" saltValue="iBswr6GNnLcbzUw4ObjcFA==" spinCount="100000" sheet="1" objects="1" scenarios="1" selectLockedCells="1" sort="0" autoFilter="0" selectUnlockedCells="1"/>
  <mergeCells count="12">
    <mergeCell ref="A10:R10"/>
    <mergeCell ref="A11:R18"/>
    <mergeCell ref="B19:D22"/>
    <mergeCell ref="G20:I22"/>
    <mergeCell ref="E20:F22"/>
    <mergeCell ref="K19:T22"/>
    <mergeCell ref="J20:J22"/>
    <mergeCell ref="E19:J19"/>
    <mergeCell ref="A19:A22"/>
    <mergeCell ref="S1:T18"/>
    <mergeCell ref="A1:B9"/>
    <mergeCell ref="G1:R9"/>
  </mergeCells>
  <conditionalFormatting sqref="E19:I1048576">
    <cfRule type="cellIs" dxfId="98" priority="12" operator="equal">
      <formula>"SO"</formula>
    </cfRule>
    <cfRule type="cellIs" dxfId="97" priority="15" operator="equal">
      <formula>"OUI (INDIRECTEMENT)"</formula>
    </cfRule>
    <cfRule type="cellIs" dxfId="96" priority="27" operator="equal">
      <formula>"NON"</formula>
    </cfRule>
    <cfRule type="cellIs" dxfId="95" priority="30" operator="equal">
      <formula>"OUI"</formula>
    </cfRule>
  </conditionalFormatting>
  <conditionalFormatting sqref="Q24:Q35">
    <cfRule type="cellIs" dxfId="94" priority="7" operator="equal">
      <formula>1</formula>
    </cfRule>
    <cfRule type="cellIs" dxfId="93" priority="8" operator="equal">
      <formula>0</formula>
    </cfRule>
  </conditionalFormatting>
  <conditionalFormatting sqref="S19:S1048576">
    <cfRule type="cellIs" dxfId="92" priority="257" operator="equal">
      <formula>"TNC"</formula>
    </cfRule>
  </conditionalFormatting>
  <conditionalFormatting sqref="R19:S1048576">
    <cfRule type="expression" dxfId="91" priority="258">
      <formula>($R19="NON (EVALUATION RECENTE)")</formula>
    </cfRule>
  </conditionalFormatting>
  <dataValidations count="1">
    <dataValidation allowBlank="1" showInputMessage="1" sqref="A1 G1 AG1 AI1:XFD10 S1" xr:uid="{EC056B2B-9E8D-4171-8DE5-7A37163E6CF2}"/>
  </dataValidations>
  <printOptions horizontalCentered="1"/>
  <pageMargins left="0.23622047244094491" right="0.23622047244094491" top="0.74803149606299213" bottom="0.74803149606299213" header="0.31496062992125984" footer="0.31496062992125984"/>
  <pageSetup paperSize="8" scale="49" fitToHeight="0" orientation="landscape" r:id="rId1"/>
  <headerFooter scaleWithDoc="0">
    <oddHeader>&amp;R&amp;D</oddHeader>
    <oddFooter>&amp;R&amp;P/&amp;N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5B29-D24F-46C6-9211-86DA9C223A55}">
  <sheetPr>
    <tabColor theme="4"/>
    <pageSetUpPr fitToPage="1"/>
  </sheetPr>
  <dimension ref="A1:Y72"/>
  <sheetViews>
    <sheetView showGridLines="0" zoomScale="40" zoomScaleNormal="40" workbookViewId="0">
      <selection activeCell="F1" sqref="F1:W9"/>
    </sheetView>
  </sheetViews>
  <sheetFormatPr baseColWidth="10" defaultColWidth="11.42578125" defaultRowHeight="15" x14ac:dyDescent="0.25"/>
  <cols>
    <col min="1" max="1" width="24.85546875" style="51" bestFit="1" customWidth="1"/>
    <col min="2" max="2" width="29.140625" style="51" bestFit="1" customWidth="1"/>
    <col min="3" max="3" width="30.7109375" style="51" bestFit="1" customWidth="1"/>
    <col min="4" max="4" width="24.5703125" style="51" bestFit="1" customWidth="1"/>
    <col min="5" max="5" width="21.7109375" style="51" customWidth="1"/>
    <col min="6" max="6" width="23.28515625" style="51" customWidth="1"/>
    <col min="7" max="9" width="23.28515625" style="78" customWidth="1"/>
    <col min="10" max="10" width="24.42578125" style="51" customWidth="1"/>
    <col min="11" max="11" width="21.7109375" style="51" customWidth="1"/>
    <col min="12" max="12" width="23.28515625" style="51" customWidth="1"/>
    <col min="13" max="13" width="24.42578125" style="51" customWidth="1"/>
    <col min="14" max="14" width="21.7109375" style="51" customWidth="1"/>
    <col min="15" max="15" width="23.28515625" style="51" customWidth="1"/>
    <col min="16" max="16" width="141.28515625" style="60" bestFit="1" customWidth="1"/>
    <col min="17" max="17" width="27.85546875" style="51" bestFit="1" customWidth="1"/>
    <col min="18" max="18" width="22.7109375" style="51" bestFit="1" customWidth="1"/>
    <col min="19" max="19" width="18.5703125" style="51" bestFit="1" customWidth="1"/>
    <col min="20" max="20" width="18.85546875" style="51" bestFit="1" customWidth="1"/>
    <col min="21" max="21" width="22.7109375" style="51" bestFit="1" customWidth="1"/>
    <col min="22" max="22" width="19.85546875" style="51" bestFit="1" customWidth="1"/>
    <col min="23" max="23" width="30.7109375" style="51" bestFit="1" customWidth="1"/>
    <col min="24" max="24" width="25.140625" style="51" bestFit="1" customWidth="1"/>
    <col min="25" max="25" width="31.28515625" style="51" bestFit="1" customWidth="1"/>
    <col min="26" max="16384" width="11.42578125" style="51"/>
  </cols>
  <sheetData>
    <row r="1" spans="1:25" s="53" customFormat="1" ht="14.45" customHeight="1" x14ac:dyDescent="0.25">
      <c r="A1" s="138"/>
      <c r="B1" s="138"/>
      <c r="C1" s="138"/>
      <c r="D1" s="138"/>
      <c r="E1" s="138"/>
      <c r="F1" s="112" t="s">
        <v>594</v>
      </c>
      <c r="G1" s="112"/>
      <c r="H1" s="112"/>
      <c r="I1" s="112"/>
      <c r="J1" s="112"/>
      <c r="K1" s="112"/>
      <c r="L1" s="112"/>
      <c r="M1" s="112"/>
      <c r="N1" s="112"/>
      <c r="O1" s="112"/>
      <c r="P1" s="112"/>
      <c r="Q1" s="112"/>
      <c r="R1" s="112"/>
      <c r="S1" s="112"/>
      <c r="T1" s="112"/>
      <c r="U1" s="112"/>
      <c r="V1" s="112"/>
      <c r="W1" s="112"/>
      <c r="X1" s="110" t="s">
        <v>257</v>
      </c>
      <c r="Y1" s="110"/>
    </row>
    <row r="2" spans="1:25" s="53" customFormat="1" x14ac:dyDescent="0.25">
      <c r="A2" s="138"/>
      <c r="B2" s="138"/>
      <c r="C2" s="138"/>
      <c r="D2" s="138"/>
      <c r="E2" s="138"/>
      <c r="F2" s="112"/>
      <c r="G2" s="112"/>
      <c r="H2" s="112"/>
      <c r="I2" s="112"/>
      <c r="J2" s="112"/>
      <c r="K2" s="112"/>
      <c r="L2" s="112"/>
      <c r="M2" s="112"/>
      <c r="N2" s="112"/>
      <c r="O2" s="112"/>
      <c r="P2" s="112"/>
      <c r="Q2" s="112"/>
      <c r="R2" s="112"/>
      <c r="S2" s="112"/>
      <c r="T2" s="112"/>
      <c r="U2" s="112"/>
      <c r="V2" s="112"/>
      <c r="W2" s="112"/>
      <c r="X2" s="110"/>
      <c r="Y2" s="110"/>
    </row>
    <row r="3" spans="1:25" s="53" customFormat="1" x14ac:dyDescent="0.25">
      <c r="A3" s="138"/>
      <c r="B3" s="138"/>
      <c r="C3" s="138"/>
      <c r="D3" s="138"/>
      <c r="E3" s="138"/>
      <c r="F3" s="112"/>
      <c r="G3" s="112"/>
      <c r="H3" s="112"/>
      <c r="I3" s="112"/>
      <c r="J3" s="112"/>
      <c r="K3" s="112"/>
      <c r="L3" s="112"/>
      <c r="M3" s="112"/>
      <c r="N3" s="112"/>
      <c r="O3" s="112"/>
      <c r="P3" s="112"/>
      <c r="Q3" s="112"/>
      <c r="R3" s="112"/>
      <c r="S3" s="112"/>
      <c r="T3" s="112"/>
      <c r="U3" s="112"/>
      <c r="V3" s="112"/>
      <c r="W3" s="112"/>
      <c r="X3" s="110"/>
      <c r="Y3" s="110"/>
    </row>
    <row r="4" spans="1:25" s="53" customFormat="1" x14ac:dyDescent="0.25">
      <c r="A4" s="138"/>
      <c r="B4" s="138"/>
      <c r="C4" s="138"/>
      <c r="D4" s="138"/>
      <c r="E4" s="138"/>
      <c r="F4" s="112"/>
      <c r="G4" s="112"/>
      <c r="H4" s="112"/>
      <c r="I4" s="112"/>
      <c r="J4" s="112"/>
      <c r="K4" s="112"/>
      <c r="L4" s="112"/>
      <c r="M4" s="112"/>
      <c r="N4" s="112"/>
      <c r="O4" s="112"/>
      <c r="P4" s="112"/>
      <c r="Q4" s="112"/>
      <c r="R4" s="112"/>
      <c r="S4" s="112"/>
      <c r="T4" s="112"/>
      <c r="U4" s="112"/>
      <c r="V4" s="112"/>
      <c r="W4" s="112"/>
      <c r="X4" s="110"/>
      <c r="Y4" s="110"/>
    </row>
    <row r="5" spans="1:25" s="53" customFormat="1" x14ac:dyDescent="0.25">
      <c r="A5" s="138"/>
      <c r="B5" s="138"/>
      <c r="C5" s="138"/>
      <c r="D5" s="138"/>
      <c r="E5" s="138"/>
      <c r="F5" s="112"/>
      <c r="G5" s="112"/>
      <c r="H5" s="112"/>
      <c r="I5" s="112"/>
      <c r="J5" s="112"/>
      <c r="K5" s="112"/>
      <c r="L5" s="112"/>
      <c r="M5" s="112"/>
      <c r="N5" s="112"/>
      <c r="O5" s="112"/>
      <c r="P5" s="112"/>
      <c r="Q5" s="112"/>
      <c r="R5" s="112"/>
      <c r="S5" s="112"/>
      <c r="T5" s="112"/>
      <c r="U5" s="112"/>
      <c r="V5" s="112"/>
      <c r="W5" s="112"/>
      <c r="X5" s="110"/>
      <c r="Y5" s="110"/>
    </row>
    <row r="6" spans="1:25" s="53" customFormat="1" x14ac:dyDescent="0.25">
      <c r="A6" s="138"/>
      <c r="B6" s="138"/>
      <c r="C6" s="138"/>
      <c r="D6" s="138"/>
      <c r="E6" s="138"/>
      <c r="F6" s="112"/>
      <c r="G6" s="112"/>
      <c r="H6" s="112"/>
      <c r="I6" s="112"/>
      <c r="J6" s="112"/>
      <c r="K6" s="112"/>
      <c r="L6" s="112"/>
      <c r="M6" s="112"/>
      <c r="N6" s="112"/>
      <c r="O6" s="112"/>
      <c r="P6" s="112"/>
      <c r="Q6" s="112"/>
      <c r="R6" s="112"/>
      <c r="S6" s="112"/>
      <c r="T6" s="112"/>
      <c r="U6" s="112"/>
      <c r="V6" s="112"/>
      <c r="W6" s="112"/>
      <c r="X6" s="110"/>
      <c r="Y6" s="110"/>
    </row>
    <row r="7" spans="1:25" s="53" customFormat="1" x14ac:dyDescent="0.25">
      <c r="A7" s="138"/>
      <c r="B7" s="138"/>
      <c r="C7" s="138"/>
      <c r="D7" s="138"/>
      <c r="E7" s="138"/>
      <c r="F7" s="112"/>
      <c r="G7" s="112"/>
      <c r="H7" s="112"/>
      <c r="I7" s="112"/>
      <c r="J7" s="112"/>
      <c r="K7" s="112"/>
      <c r="L7" s="112"/>
      <c r="M7" s="112"/>
      <c r="N7" s="112"/>
      <c r="O7" s="112"/>
      <c r="P7" s="112"/>
      <c r="Q7" s="112"/>
      <c r="R7" s="112"/>
      <c r="S7" s="112"/>
      <c r="T7" s="112"/>
      <c r="U7" s="112"/>
      <c r="V7" s="112"/>
      <c r="W7" s="112"/>
      <c r="X7" s="110"/>
      <c r="Y7" s="110"/>
    </row>
    <row r="8" spans="1:25" s="53" customFormat="1" x14ac:dyDescent="0.25">
      <c r="A8" s="138"/>
      <c r="B8" s="138"/>
      <c r="C8" s="138"/>
      <c r="D8" s="138"/>
      <c r="E8" s="138"/>
      <c r="F8" s="112"/>
      <c r="G8" s="112"/>
      <c r="H8" s="112"/>
      <c r="I8" s="112"/>
      <c r="J8" s="112"/>
      <c r="K8" s="112"/>
      <c r="L8" s="112"/>
      <c r="M8" s="112"/>
      <c r="N8" s="112"/>
      <c r="O8" s="112"/>
      <c r="P8" s="112"/>
      <c r="Q8" s="112"/>
      <c r="R8" s="112"/>
      <c r="S8" s="112"/>
      <c r="T8" s="112"/>
      <c r="U8" s="112"/>
      <c r="V8" s="112"/>
      <c r="W8" s="112"/>
      <c r="X8" s="110"/>
      <c r="Y8" s="110"/>
    </row>
    <row r="9" spans="1:25" s="53" customFormat="1" x14ac:dyDescent="0.25">
      <c r="A9" s="138"/>
      <c r="B9" s="138"/>
      <c r="C9" s="138"/>
      <c r="D9" s="138"/>
      <c r="E9" s="138"/>
      <c r="F9" s="112"/>
      <c r="G9" s="112"/>
      <c r="H9" s="112"/>
      <c r="I9" s="112"/>
      <c r="J9" s="112"/>
      <c r="K9" s="112"/>
      <c r="L9" s="112"/>
      <c r="M9" s="112"/>
      <c r="N9" s="112"/>
      <c r="O9" s="112"/>
      <c r="P9" s="112"/>
      <c r="Q9" s="112"/>
      <c r="R9" s="112"/>
      <c r="S9" s="112"/>
      <c r="T9" s="112"/>
      <c r="U9" s="112"/>
      <c r="V9" s="112"/>
      <c r="W9" s="112"/>
      <c r="X9" s="110"/>
      <c r="Y9" s="110"/>
    </row>
    <row r="10" spans="1:25" s="53" customFormat="1" ht="21" x14ac:dyDescent="0.25">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10"/>
      <c r="Y10" s="110"/>
    </row>
    <row r="11" spans="1:25" ht="14.45" customHeight="1" x14ac:dyDescent="0.25">
      <c r="A11" s="135" t="s">
        <v>574</v>
      </c>
      <c r="B11" s="136"/>
      <c r="C11" s="136"/>
      <c r="D11" s="136"/>
      <c r="E11" s="136"/>
      <c r="F11" s="136"/>
      <c r="G11" s="136"/>
      <c r="H11" s="136"/>
      <c r="I11" s="136"/>
      <c r="J11" s="136"/>
      <c r="K11" s="136"/>
      <c r="L11" s="136"/>
      <c r="M11" s="136"/>
      <c r="N11" s="136"/>
      <c r="O11" s="136"/>
      <c r="P11" s="136"/>
      <c r="Q11" s="136"/>
      <c r="R11" s="136"/>
      <c r="S11" s="136"/>
      <c r="T11" s="136"/>
      <c r="U11" s="136"/>
      <c r="V11" s="136"/>
      <c r="W11" s="136"/>
      <c r="X11" s="110"/>
      <c r="Y11" s="110"/>
    </row>
    <row r="12" spans="1:25" ht="14.45" customHeight="1" x14ac:dyDescent="0.25">
      <c r="A12" s="136"/>
      <c r="B12" s="136"/>
      <c r="C12" s="136"/>
      <c r="D12" s="136"/>
      <c r="E12" s="136"/>
      <c r="F12" s="136"/>
      <c r="G12" s="136"/>
      <c r="H12" s="136"/>
      <c r="I12" s="136"/>
      <c r="J12" s="136"/>
      <c r="K12" s="136"/>
      <c r="L12" s="136"/>
      <c r="M12" s="136"/>
      <c r="N12" s="136"/>
      <c r="O12" s="136"/>
      <c r="P12" s="136"/>
      <c r="Q12" s="136"/>
      <c r="R12" s="136"/>
      <c r="S12" s="136"/>
      <c r="T12" s="136"/>
      <c r="U12" s="136"/>
      <c r="V12" s="136"/>
      <c r="W12" s="136"/>
      <c r="X12" s="110"/>
      <c r="Y12" s="110"/>
    </row>
    <row r="13" spans="1:25" ht="14.45" customHeight="1" x14ac:dyDescent="0.25">
      <c r="A13" s="136"/>
      <c r="B13" s="136"/>
      <c r="C13" s="136"/>
      <c r="D13" s="136"/>
      <c r="E13" s="136"/>
      <c r="F13" s="136"/>
      <c r="G13" s="136"/>
      <c r="H13" s="136"/>
      <c r="I13" s="136"/>
      <c r="J13" s="136"/>
      <c r="K13" s="136"/>
      <c r="L13" s="136"/>
      <c r="M13" s="136"/>
      <c r="N13" s="136"/>
      <c r="O13" s="136"/>
      <c r="P13" s="136"/>
      <c r="Q13" s="136"/>
      <c r="R13" s="136"/>
      <c r="S13" s="136"/>
      <c r="T13" s="136"/>
      <c r="U13" s="136"/>
      <c r="V13" s="136"/>
      <c r="W13" s="136"/>
      <c r="X13" s="110"/>
      <c r="Y13" s="110"/>
    </row>
    <row r="14" spans="1:25" ht="14.4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c r="X14" s="110"/>
      <c r="Y14" s="110"/>
    </row>
    <row r="15" spans="1:25" ht="14.45" customHeight="1" x14ac:dyDescent="0.25">
      <c r="A15" s="136"/>
      <c r="B15" s="136"/>
      <c r="C15" s="136"/>
      <c r="D15" s="136"/>
      <c r="E15" s="136"/>
      <c r="F15" s="136"/>
      <c r="G15" s="136"/>
      <c r="H15" s="136"/>
      <c r="I15" s="136"/>
      <c r="J15" s="136"/>
      <c r="K15" s="136"/>
      <c r="L15" s="136"/>
      <c r="M15" s="136"/>
      <c r="N15" s="136"/>
      <c r="O15" s="136"/>
      <c r="P15" s="136"/>
      <c r="Q15" s="136"/>
      <c r="R15" s="136"/>
      <c r="S15" s="136"/>
      <c r="T15" s="136"/>
      <c r="U15" s="136"/>
      <c r="V15" s="136"/>
      <c r="W15" s="136"/>
      <c r="X15" s="110"/>
      <c r="Y15" s="110"/>
    </row>
    <row r="16" spans="1:25" ht="14.45" customHeight="1" x14ac:dyDescent="0.25">
      <c r="A16" s="136"/>
      <c r="B16" s="136"/>
      <c r="C16" s="136"/>
      <c r="D16" s="136"/>
      <c r="E16" s="136"/>
      <c r="F16" s="136"/>
      <c r="G16" s="136"/>
      <c r="H16" s="136"/>
      <c r="I16" s="136"/>
      <c r="J16" s="136"/>
      <c r="K16" s="136"/>
      <c r="L16" s="136"/>
      <c r="M16" s="136"/>
      <c r="N16" s="136"/>
      <c r="O16" s="136"/>
      <c r="P16" s="136"/>
      <c r="Q16" s="136"/>
      <c r="R16" s="136"/>
      <c r="S16" s="136"/>
      <c r="T16" s="136"/>
      <c r="U16" s="136"/>
      <c r="V16" s="136"/>
      <c r="W16" s="136"/>
      <c r="X16" s="110"/>
      <c r="Y16" s="110"/>
    </row>
    <row r="17" spans="1:25" ht="14.45" hidden="1" customHeight="1" x14ac:dyDescent="0.25">
      <c r="A17" s="136"/>
      <c r="B17" s="136"/>
      <c r="C17" s="136"/>
      <c r="D17" s="136"/>
      <c r="E17" s="136"/>
      <c r="F17" s="136"/>
      <c r="G17" s="136"/>
      <c r="H17" s="136"/>
      <c r="I17" s="136"/>
      <c r="J17" s="136"/>
      <c r="K17" s="136"/>
      <c r="L17" s="136"/>
      <c r="M17" s="136"/>
      <c r="N17" s="136"/>
      <c r="O17" s="136"/>
      <c r="P17" s="136"/>
      <c r="Q17" s="136"/>
      <c r="R17" s="136"/>
      <c r="S17" s="136"/>
      <c r="T17" s="136"/>
      <c r="U17" s="136"/>
      <c r="V17" s="136"/>
      <c r="W17" s="136"/>
      <c r="X17" s="110"/>
      <c r="Y17" s="110"/>
    </row>
    <row r="18" spans="1:25" ht="14.45" hidden="1" customHeight="1" x14ac:dyDescent="0.25">
      <c r="A18" s="136"/>
      <c r="B18" s="136"/>
      <c r="C18" s="136"/>
      <c r="D18" s="136"/>
      <c r="E18" s="136"/>
      <c r="F18" s="136"/>
      <c r="G18" s="136"/>
      <c r="H18" s="136"/>
      <c r="I18" s="136"/>
      <c r="J18" s="136"/>
      <c r="K18" s="136"/>
      <c r="L18" s="136"/>
      <c r="M18" s="136"/>
      <c r="N18" s="136"/>
      <c r="O18" s="136"/>
      <c r="P18" s="136"/>
      <c r="Q18" s="136"/>
      <c r="R18" s="136"/>
      <c r="S18" s="136"/>
      <c r="T18" s="136"/>
      <c r="U18" s="136"/>
      <c r="V18" s="136"/>
      <c r="W18" s="136"/>
      <c r="X18" s="110"/>
      <c r="Y18" s="110"/>
    </row>
    <row r="19" spans="1:25" ht="14.45" hidden="1" customHeight="1" x14ac:dyDescent="0.25">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10"/>
      <c r="Y19" s="110"/>
    </row>
    <row r="20" spans="1:25" ht="14.45" customHeight="1" x14ac:dyDescent="0.25">
      <c r="A20" s="136"/>
      <c r="B20" s="136"/>
      <c r="C20" s="136"/>
      <c r="D20" s="136"/>
      <c r="E20" s="136"/>
      <c r="F20" s="136"/>
      <c r="G20" s="136"/>
      <c r="H20" s="136"/>
      <c r="I20" s="136"/>
      <c r="J20" s="136"/>
      <c r="K20" s="136"/>
      <c r="L20" s="136"/>
      <c r="M20" s="136"/>
      <c r="N20" s="136"/>
      <c r="O20" s="136"/>
      <c r="P20" s="136"/>
      <c r="Q20" s="136"/>
      <c r="R20" s="136"/>
      <c r="S20" s="136"/>
      <c r="T20" s="136"/>
      <c r="U20" s="136"/>
      <c r="V20" s="136"/>
      <c r="W20" s="136"/>
      <c r="X20" s="111"/>
      <c r="Y20" s="111"/>
    </row>
    <row r="21" spans="1:25" ht="30" customHeight="1" x14ac:dyDescent="0.25">
      <c r="A21" s="113"/>
      <c r="B21" s="117" t="s">
        <v>215</v>
      </c>
      <c r="C21" s="118"/>
      <c r="D21" s="119"/>
      <c r="E21" s="126" t="s">
        <v>495</v>
      </c>
      <c r="F21" s="127"/>
      <c r="G21" s="127"/>
      <c r="H21" s="127"/>
      <c r="I21" s="127"/>
      <c r="J21" s="127"/>
      <c r="K21" s="127"/>
      <c r="L21" s="127"/>
      <c r="M21" s="127"/>
      <c r="N21" s="127"/>
      <c r="O21" s="127"/>
      <c r="P21" s="128"/>
      <c r="Q21" s="117" t="s">
        <v>9</v>
      </c>
      <c r="R21" s="118"/>
      <c r="S21" s="118"/>
      <c r="T21" s="118"/>
      <c r="U21" s="118"/>
      <c r="V21" s="118"/>
      <c r="W21" s="118"/>
      <c r="X21" s="118"/>
      <c r="Y21" s="119"/>
    </row>
    <row r="22" spans="1:25" ht="45" customHeight="1" x14ac:dyDescent="0.25">
      <c r="A22" s="113"/>
      <c r="B22" s="120"/>
      <c r="C22" s="121"/>
      <c r="D22" s="122"/>
      <c r="E22" s="129" t="s">
        <v>219</v>
      </c>
      <c r="F22" s="130"/>
      <c r="G22" s="130"/>
      <c r="H22" s="130"/>
      <c r="I22" s="131"/>
      <c r="J22" s="116" t="s">
        <v>95</v>
      </c>
      <c r="K22" s="116"/>
      <c r="L22" s="116"/>
      <c r="M22" s="116"/>
      <c r="N22" s="116"/>
      <c r="O22" s="116"/>
      <c r="P22" s="54"/>
      <c r="Q22" s="120"/>
      <c r="R22" s="121"/>
      <c r="S22" s="121"/>
      <c r="T22" s="121"/>
      <c r="U22" s="121"/>
      <c r="V22" s="121"/>
      <c r="W22" s="121"/>
      <c r="X22" s="121"/>
      <c r="Y22" s="122"/>
    </row>
    <row r="23" spans="1:25" ht="45" customHeight="1" x14ac:dyDescent="0.25">
      <c r="A23" s="113"/>
      <c r="B23" s="123"/>
      <c r="C23" s="124"/>
      <c r="D23" s="125"/>
      <c r="E23" s="86"/>
      <c r="F23" s="87"/>
      <c r="G23" s="132" t="s">
        <v>575</v>
      </c>
      <c r="H23" s="133"/>
      <c r="I23" s="134"/>
      <c r="J23" s="114" t="s">
        <v>213</v>
      </c>
      <c r="K23" s="115"/>
      <c r="L23" s="115"/>
      <c r="M23" s="116" t="s">
        <v>233</v>
      </c>
      <c r="N23" s="116"/>
      <c r="O23" s="116"/>
      <c r="P23" s="55"/>
      <c r="Q23" s="123"/>
      <c r="R23" s="124"/>
      <c r="S23" s="124"/>
      <c r="T23" s="124"/>
      <c r="U23" s="124"/>
      <c r="V23" s="124"/>
      <c r="W23" s="124"/>
      <c r="X23" s="124"/>
      <c r="Y23" s="125"/>
    </row>
    <row r="24" spans="1:25" s="5" customFormat="1" ht="115.9" customHeight="1" x14ac:dyDescent="0.25">
      <c r="A24" s="15" t="s">
        <v>39</v>
      </c>
      <c r="B24" s="15" t="s">
        <v>0</v>
      </c>
      <c r="C24" s="15" t="s">
        <v>8</v>
      </c>
      <c r="D24" s="15" t="s">
        <v>7</v>
      </c>
      <c r="E24" s="15" t="s">
        <v>214</v>
      </c>
      <c r="F24" s="15" t="s">
        <v>221</v>
      </c>
      <c r="G24" s="15" t="s">
        <v>519</v>
      </c>
      <c r="H24" s="15" t="s">
        <v>510</v>
      </c>
      <c r="I24" s="15" t="s">
        <v>517</v>
      </c>
      <c r="J24" s="15" t="s">
        <v>217</v>
      </c>
      <c r="K24" s="15" t="s">
        <v>234</v>
      </c>
      <c r="L24" s="15" t="s">
        <v>222</v>
      </c>
      <c r="M24" s="15" t="s">
        <v>218</v>
      </c>
      <c r="N24" s="15" t="s">
        <v>235</v>
      </c>
      <c r="O24" s="15" t="s">
        <v>223</v>
      </c>
      <c r="P24" s="16" t="s">
        <v>100</v>
      </c>
      <c r="Q24" s="15" t="s">
        <v>1</v>
      </c>
      <c r="R24" s="15" t="s">
        <v>2</v>
      </c>
      <c r="S24" s="15" t="s">
        <v>3</v>
      </c>
      <c r="T24" s="15" t="s">
        <v>4</v>
      </c>
      <c r="U24" s="15" t="s">
        <v>5</v>
      </c>
      <c r="V24" s="15" t="s">
        <v>6</v>
      </c>
      <c r="W24" s="15" t="s">
        <v>346</v>
      </c>
      <c r="X24" s="22" t="s">
        <v>232</v>
      </c>
      <c r="Y24" s="16" t="s">
        <v>40</v>
      </c>
    </row>
    <row r="25" spans="1:25" s="5" customFormat="1" ht="45" x14ac:dyDescent="0.25">
      <c r="A25" s="12">
        <v>43752</v>
      </c>
      <c r="B25" s="8" t="s">
        <v>59</v>
      </c>
      <c r="C25" s="6" t="s">
        <v>144</v>
      </c>
      <c r="D25" s="6" t="s">
        <v>144</v>
      </c>
      <c r="E25" s="5" t="s">
        <v>10</v>
      </c>
      <c r="F25" s="5" t="s">
        <v>220</v>
      </c>
      <c r="G25" s="65" t="s">
        <v>10</v>
      </c>
      <c r="H25" s="65" t="s">
        <v>10</v>
      </c>
      <c r="I25" s="65" t="s">
        <v>10</v>
      </c>
      <c r="J25" s="5" t="s">
        <v>10</v>
      </c>
      <c r="K25" s="7" t="s">
        <v>10</v>
      </c>
      <c r="L25" s="7" t="s">
        <v>220</v>
      </c>
      <c r="M25" s="7" t="s">
        <v>11</v>
      </c>
      <c r="N25" s="14" t="s">
        <v>11</v>
      </c>
      <c r="O25" s="14" t="s">
        <v>11</v>
      </c>
      <c r="P25" s="59" t="s">
        <v>518</v>
      </c>
      <c r="Q25" s="5" t="s">
        <v>145</v>
      </c>
      <c r="R25" s="6" t="s">
        <v>13</v>
      </c>
      <c r="S25" s="9" t="s">
        <v>146</v>
      </c>
      <c r="T25" s="9">
        <v>43619</v>
      </c>
      <c r="U25" s="9">
        <v>45138</v>
      </c>
      <c r="V25" s="4">
        <f ca="1">IFERROR(IF(DAYS360(TODAY(),Tableau134[[#This Row],[AVIS LIMITE AU]],TRUE)&gt;=0,1,0),"")</f>
        <v>1</v>
      </c>
      <c r="W25" s="7" t="s">
        <v>10</v>
      </c>
      <c r="X25"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26" spans="1:25" s="5" customFormat="1" ht="60" x14ac:dyDescent="0.25">
      <c r="A26" s="12">
        <v>43752</v>
      </c>
      <c r="B26" s="8" t="s">
        <v>59</v>
      </c>
      <c r="C26" s="6" t="s">
        <v>138</v>
      </c>
      <c r="D26" s="5" t="s">
        <v>139</v>
      </c>
      <c r="E26" s="5" t="s">
        <v>10</v>
      </c>
      <c r="F26" s="5" t="s">
        <v>220</v>
      </c>
      <c r="G26" s="65" t="s">
        <v>10</v>
      </c>
      <c r="H26" s="65" t="s">
        <v>10</v>
      </c>
      <c r="I26" s="65" t="s">
        <v>10</v>
      </c>
      <c r="J26" s="5" t="s">
        <v>10</v>
      </c>
      <c r="K26" s="7" t="s">
        <v>10</v>
      </c>
      <c r="L26" s="7" t="s">
        <v>10</v>
      </c>
      <c r="M26" s="7" t="s">
        <v>11</v>
      </c>
      <c r="N26" s="14" t="s">
        <v>11</v>
      </c>
      <c r="O26" s="14" t="s">
        <v>11</v>
      </c>
      <c r="P26" s="58" t="s">
        <v>520</v>
      </c>
      <c r="Q26" s="5" t="s">
        <v>140</v>
      </c>
      <c r="R26" s="6" t="s">
        <v>13</v>
      </c>
      <c r="S26" s="9" t="s">
        <v>141</v>
      </c>
      <c r="T26" s="9">
        <v>43651</v>
      </c>
      <c r="U26" s="9">
        <v>45382</v>
      </c>
      <c r="V26" s="4">
        <f ca="1">IFERROR(IF(DAYS360(TODAY(),Tableau134[[#This Row],[AVIS LIMITE AU]],TRUE)&gt;=0,1,0),"")</f>
        <v>1</v>
      </c>
      <c r="W26" s="7" t="s">
        <v>10</v>
      </c>
      <c r="X26"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27" spans="1:25" s="5" customFormat="1" ht="30" x14ac:dyDescent="0.25">
      <c r="A27" s="12">
        <v>43752</v>
      </c>
      <c r="B27" s="8" t="s">
        <v>59</v>
      </c>
      <c r="C27" s="6" t="s">
        <v>178</v>
      </c>
      <c r="D27" s="5" t="s">
        <v>179</v>
      </c>
      <c r="E27" s="5" t="s">
        <v>10</v>
      </c>
      <c r="F27" s="5" t="s">
        <v>220</v>
      </c>
      <c r="G27" s="14" t="s">
        <v>11</v>
      </c>
      <c r="H27" s="14" t="s">
        <v>11</v>
      </c>
      <c r="I27" s="14" t="s">
        <v>11</v>
      </c>
      <c r="J27" s="5" t="s">
        <v>10</v>
      </c>
      <c r="K27" s="7" t="s">
        <v>10</v>
      </c>
      <c r="L27" s="7" t="s">
        <v>220</v>
      </c>
      <c r="M27" s="7" t="s">
        <v>11</v>
      </c>
      <c r="N27" s="14" t="s">
        <v>11</v>
      </c>
      <c r="O27" s="14" t="s">
        <v>11</v>
      </c>
      <c r="P27" s="58" t="s">
        <v>230</v>
      </c>
      <c r="Q27" s="5" t="s">
        <v>180</v>
      </c>
      <c r="R27" s="6" t="s">
        <v>13</v>
      </c>
      <c r="S27" s="9" t="s">
        <v>185</v>
      </c>
      <c r="T27" s="9">
        <v>43049</v>
      </c>
      <c r="U27" s="9">
        <v>45596</v>
      </c>
      <c r="V27" s="4">
        <f ca="1">IFERROR(IF(DAYS360(TODAY(),Tableau134[[#This Row],[AVIS LIMITE AU]],TRUE)&gt;=0,1,0),"")</f>
        <v>1</v>
      </c>
      <c r="W27" s="7" t="s">
        <v>10</v>
      </c>
      <c r="X27"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28" spans="1:25" s="5" customFormat="1" ht="45" x14ac:dyDescent="0.25">
      <c r="A28" s="12">
        <v>43838</v>
      </c>
      <c r="B28" s="8" t="s">
        <v>59</v>
      </c>
      <c r="C28" s="6" t="s">
        <v>246</v>
      </c>
      <c r="D28" s="5" t="s">
        <v>247</v>
      </c>
      <c r="E28" s="5" t="s">
        <v>10</v>
      </c>
      <c r="F28" s="5" t="s">
        <v>220</v>
      </c>
      <c r="G28" s="14" t="s">
        <v>11</v>
      </c>
      <c r="H28" s="14" t="s">
        <v>11</v>
      </c>
      <c r="I28" s="14" t="s">
        <v>11</v>
      </c>
      <c r="J28" s="5" t="s">
        <v>10</v>
      </c>
      <c r="K28" s="7" t="s">
        <v>10</v>
      </c>
      <c r="L28" s="7" t="s">
        <v>220</v>
      </c>
      <c r="M28" s="7" t="s">
        <v>11</v>
      </c>
      <c r="N28" s="14" t="s">
        <v>11</v>
      </c>
      <c r="O28" s="14" t="s">
        <v>11</v>
      </c>
      <c r="P28" s="58" t="s">
        <v>224</v>
      </c>
      <c r="Q28" s="5" t="s">
        <v>248</v>
      </c>
      <c r="R28" s="6" t="s">
        <v>13</v>
      </c>
      <c r="S28" s="9" t="s">
        <v>249</v>
      </c>
      <c r="T28" s="9">
        <v>43817</v>
      </c>
      <c r="U28" s="9">
        <v>46326</v>
      </c>
      <c r="V28" s="4">
        <f ca="1">IFERROR(IF(DAYS360(TODAY(),Tableau134[[#This Row],[AVIS LIMITE AU]],TRUE)&gt;=0,1,0),"")</f>
        <v>1</v>
      </c>
      <c r="W28" s="7" t="s">
        <v>10</v>
      </c>
      <c r="X28"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28" s="5" t="s">
        <v>298</v>
      </c>
    </row>
    <row r="29" spans="1:25" s="5" customFormat="1" ht="30" x14ac:dyDescent="0.25">
      <c r="A29" s="12" t="s">
        <v>352</v>
      </c>
      <c r="B29" s="28" t="s">
        <v>58</v>
      </c>
      <c r="C29" s="8" t="s">
        <v>305</v>
      </c>
      <c r="D29" s="5" t="s">
        <v>306</v>
      </c>
      <c r="E29" s="5" t="s">
        <v>11</v>
      </c>
      <c r="F29" s="5" t="s">
        <v>11</v>
      </c>
      <c r="G29" s="43" t="s">
        <v>11</v>
      </c>
      <c r="H29" s="43" t="s">
        <v>11</v>
      </c>
      <c r="I29" s="43" t="s">
        <v>11</v>
      </c>
      <c r="J29" s="5" t="s">
        <v>10</v>
      </c>
      <c r="K29" s="43" t="s">
        <v>11</v>
      </c>
      <c r="L29" s="43" t="s">
        <v>11</v>
      </c>
      <c r="M29" s="84" t="s">
        <v>531</v>
      </c>
      <c r="N29" s="43" t="s">
        <v>11</v>
      </c>
      <c r="O29" s="43" t="s">
        <v>11</v>
      </c>
      <c r="P29" s="85" t="s">
        <v>522</v>
      </c>
      <c r="Q29" s="5" t="s">
        <v>306</v>
      </c>
      <c r="R29" s="6" t="s">
        <v>13</v>
      </c>
      <c r="S29" s="9" t="s">
        <v>353</v>
      </c>
      <c r="T29" s="9">
        <v>43984</v>
      </c>
      <c r="U29" s="9">
        <v>45322</v>
      </c>
      <c r="V29" s="4">
        <f ca="1">IFERROR(IF(DAYS360(TODAY(),Tableau134[[#This Row],[AVIS LIMITE AU]],TRUE)&gt;=0,1,0),"")</f>
        <v>1</v>
      </c>
      <c r="W29" s="7" t="s">
        <v>10</v>
      </c>
      <c r="X29"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29" s="29" t="s">
        <v>357</v>
      </c>
    </row>
    <row r="30" spans="1:25" s="5" customFormat="1" ht="30" x14ac:dyDescent="0.25">
      <c r="A30" s="10">
        <v>44228</v>
      </c>
      <c r="B30" s="28" t="s">
        <v>58</v>
      </c>
      <c r="C30" s="8" t="s">
        <v>354</v>
      </c>
      <c r="D30" s="5" t="s">
        <v>306</v>
      </c>
      <c r="E30" s="5" t="s">
        <v>14</v>
      </c>
      <c r="F30" s="5" t="s">
        <v>14</v>
      </c>
      <c r="G30" s="43" t="s">
        <v>11</v>
      </c>
      <c r="H30" s="43" t="s">
        <v>11</v>
      </c>
      <c r="I30" s="43" t="s">
        <v>11</v>
      </c>
      <c r="J30" s="5" t="s">
        <v>10</v>
      </c>
      <c r="K30" s="43" t="s">
        <v>11</v>
      </c>
      <c r="L30" s="43" t="s">
        <v>11</v>
      </c>
      <c r="M30" s="84" t="s">
        <v>531</v>
      </c>
      <c r="N30" s="43" t="s">
        <v>11</v>
      </c>
      <c r="O30" s="43" t="s">
        <v>11</v>
      </c>
      <c r="P30" s="85" t="s">
        <v>522</v>
      </c>
      <c r="Q30" s="5" t="s">
        <v>306</v>
      </c>
      <c r="R30" s="6" t="s">
        <v>13</v>
      </c>
      <c r="S30" s="9" t="s">
        <v>355</v>
      </c>
      <c r="T30" s="9">
        <v>43984</v>
      </c>
      <c r="U30" s="9">
        <v>45138</v>
      </c>
      <c r="V30" s="4">
        <f ca="1">IFERROR(IF(DAYS360(TODAY(),Tableau134[[#This Row],[AVIS LIMITE AU]],TRUE)&gt;=0,1,0),"")</f>
        <v>1</v>
      </c>
      <c r="W30" s="7" t="s">
        <v>10</v>
      </c>
      <c r="X30"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30" s="29" t="s">
        <v>357</v>
      </c>
    </row>
    <row r="31" spans="1:25" s="5" customFormat="1" ht="30" x14ac:dyDescent="0.25">
      <c r="A31" s="10">
        <v>44384</v>
      </c>
      <c r="B31" s="28" t="s">
        <v>58</v>
      </c>
      <c r="C31" s="8" t="s">
        <v>358</v>
      </c>
      <c r="D31" s="5" t="s">
        <v>359</v>
      </c>
      <c r="E31" s="5" t="s">
        <v>11</v>
      </c>
      <c r="F31" s="5" t="s">
        <v>11</v>
      </c>
      <c r="G31" s="43" t="s">
        <v>11</v>
      </c>
      <c r="H31" s="43" t="s">
        <v>11</v>
      </c>
      <c r="I31" s="43" t="s">
        <v>11</v>
      </c>
      <c r="J31" s="5" t="s">
        <v>10</v>
      </c>
      <c r="K31" s="43" t="s">
        <v>11</v>
      </c>
      <c r="L31" s="43" t="s">
        <v>11</v>
      </c>
      <c r="M31" s="84" t="s">
        <v>531</v>
      </c>
      <c r="N31" s="43" t="s">
        <v>11</v>
      </c>
      <c r="O31" s="43" t="s">
        <v>11</v>
      </c>
      <c r="P31" s="85" t="s">
        <v>522</v>
      </c>
      <c r="Q31" s="5" t="s">
        <v>359</v>
      </c>
      <c r="R31" s="6" t="s">
        <v>13</v>
      </c>
      <c r="S31" s="9" t="s">
        <v>360</v>
      </c>
      <c r="T31" s="9">
        <v>43984</v>
      </c>
      <c r="U31" s="9">
        <v>45138</v>
      </c>
      <c r="V31" s="4">
        <f ca="1">IFERROR(IF(DAYS360(TODAY(),Tableau134[[#This Row],[AVIS LIMITE AU]],TRUE)&gt;=0,1,0),"")</f>
        <v>1</v>
      </c>
      <c r="W31" s="7" t="s">
        <v>10</v>
      </c>
      <c r="X31"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31" s="29" t="s">
        <v>357</v>
      </c>
    </row>
    <row r="32" spans="1:25" s="5" customFormat="1" ht="30" x14ac:dyDescent="0.25">
      <c r="A32" s="10">
        <v>44384</v>
      </c>
      <c r="B32" s="28" t="s">
        <v>58</v>
      </c>
      <c r="C32" s="8" t="s">
        <v>362</v>
      </c>
      <c r="D32" s="5" t="s">
        <v>160</v>
      </c>
      <c r="E32" s="5" t="s">
        <v>11</v>
      </c>
      <c r="F32" s="5" t="s">
        <v>11</v>
      </c>
      <c r="G32" s="43" t="s">
        <v>11</v>
      </c>
      <c r="H32" s="43" t="s">
        <v>11</v>
      </c>
      <c r="I32" s="43" t="s">
        <v>11</v>
      </c>
      <c r="J32" s="5" t="s">
        <v>10</v>
      </c>
      <c r="K32" s="43" t="s">
        <v>11</v>
      </c>
      <c r="L32" s="43" t="s">
        <v>11</v>
      </c>
      <c r="M32" s="84" t="s">
        <v>531</v>
      </c>
      <c r="N32" s="43" t="s">
        <v>11</v>
      </c>
      <c r="O32" s="43" t="s">
        <v>11</v>
      </c>
      <c r="P32" s="85" t="s">
        <v>522</v>
      </c>
      <c r="Q32" s="5" t="s">
        <v>161</v>
      </c>
      <c r="R32" s="6" t="s">
        <v>34</v>
      </c>
      <c r="S32" s="9" t="s">
        <v>361</v>
      </c>
      <c r="T32" s="9">
        <v>43984</v>
      </c>
      <c r="U32" s="9">
        <v>44865</v>
      </c>
      <c r="V32" s="4">
        <f ca="1">IFERROR(IF(DAYS360(TODAY(),Tableau134[[#This Row],[AVIS LIMITE AU]],TRUE)&gt;=0,1,0),"")</f>
        <v>1</v>
      </c>
      <c r="W32" s="7" t="s">
        <v>10</v>
      </c>
      <c r="X32"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32" s="29" t="s">
        <v>357</v>
      </c>
    </row>
    <row r="33" spans="1:25" s="5" customFormat="1" ht="30" x14ac:dyDescent="0.25">
      <c r="A33" s="10">
        <v>44385</v>
      </c>
      <c r="B33" s="28" t="s">
        <v>58</v>
      </c>
      <c r="C33" s="8" t="s">
        <v>403</v>
      </c>
      <c r="D33" s="5" t="s">
        <v>281</v>
      </c>
      <c r="E33" s="5" t="s">
        <v>11</v>
      </c>
      <c r="F33" s="5" t="s">
        <v>11</v>
      </c>
      <c r="G33" s="43" t="s">
        <v>11</v>
      </c>
      <c r="H33" s="43" t="s">
        <v>11</v>
      </c>
      <c r="I33" s="43" t="s">
        <v>11</v>
      </c>
      <c r="J33" s="5" t="s">
        <v>10</v>
      </c>
      <c r="K33" s="43" t="s">
        <v>11</v>
      </c>
      <c r="L33" s="43" t="s">
        <v>11</v>
      </c>
      <c r="M33" s="84" t="s">
        <v>531</v>
      </c>
      <c r="N33" s="43" t="s">
        <v>11</v>
      </c>
      <c r="O33" s="43" t="s">
        <v>11</v>
      </c>
      <c r="P33" s="85" t="s">
        <v>522</v>
      </c>
      <c r="Q33" s="5" t="s">
        <v>281</v>
      </c>
      <c r="R33" s="6" t="s">
        <v>13</v>
      </c>
      <c r="S33" s="9" t="s">
        <v>404</v>
      </c>
      <c r="T33" s="9">
        <v>44071</v>
      </c>
      <c r="U33" s="9">
        <v>46630</v>
      </c>
      <c r="V33" s="4">
        <f ca="1">IFERROR(IF(DAYS360(TODAY(),Tableau134[[#This Row],[AVIS LIMITE AU]],TRUE)&gt;=0,1,0),"")</f>
        <v>1</v>
      </c>
      <c r="W33" s="7" t="s">
        <v>10</v>
      </c>
      <c r="X33"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33" s="29" t="s">
        <v>382</v>
      </c>
    </row>
    <row r="34" spans="1:25" s="5" customFormat="1" ht="30" x14ac:dyDescent="0.25">
      <c r="A34" s="12">
        <v>43921</v>
      </c>
      <c r="B34" s="28" t="s">
        <v>58</v>
      </c>
      <c r="C34" s="8" t="s">
        <v>280</v>
      </c>
      <c r="D34" s="5" t="s">
        <v>281</v>
      </c>
      <c r="E34" s="5" t="s">
        <v>11</v>
      </c>
      <c r="F34" s="5" t="s">
        <v>11</v>
      </c>
      <c r="G34" s="43" t="s">
        <v>11</v>
      </c>
      <c r="H34" s="43" t="s">
        <v>11</v>
      </c>
      <c r="I34" s="43" t="s">
        <v>11</v>
      </c>
      <c r="J34" s="5" t="s">
        <v>10</v>
      </c>
      <c r="K34" s="43" t="s">
        <v>11</v>
      </c>
      <c r="L34" s="43" t="s">
        <v>11</v>
      </c>
      <c r="M34" s="84" t="s">
        <v>531</v>
      </c>
      <c r="N34" s="43" t="s">
        <v>11</v>
      </c>
      <c r="O34" s="43" t="s">
        <v>11</v>
      </c>
      <c r="P34" s="85" t="s">
        <v>522</v>
      </c>
      <c r="Q34" s="5" t="s">
        <v>281</v>
      </c>
      <c r="R34" s="6" t="s">
        <v>13</v>
      </c>
      <c r="S34" s="9" t="s">
        <v>282</v>
      </c>
      <c r="T34" s="9">
        <v>43882</v>
      </c>
      <c r="U34" s="9">
        <v>45657</v>
      </c>
      <c r="V34" s="4">
        <f ca="1">IFERROR(IF(DAYS360(TODAY(),Tableau134[[#This Row],[AVIS LIMITE AU]],TRUE)&gt;=0,1,0),"")</f>
        <v>1</v>
      </c>
      <c r="W34" s="7" t="s">
        <v>10</v>
      </c>
      <c r="X34"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34" s="29"/>
    </row>
    <row r="35" spans="1:25" s="5" customFormat="1" ht="30" x14ac:dyDescent="0.25">
      <c r="A35" s="12">
        <v>43921</v>
      </c>
      <c r="B35" s="28" t="s">
        <v>58</v>
      </c>
      <c r="C35" s="8" t="s">
        <v>292</v>
      </c>
      <c r="D35" s="5" t="s">
        <v>293</v>
      </c>
      <c r="E35" s="5" t="s">
        <v>11</v>
      </c>
      <c r="F35" s="5" t="s">
        <v>11</v>
      </c>
      <c r="G35" s="43" t="s">
        <v>11</v>
      </c>
      <c r="H35" s="43" t="s">
        <v>11</v>
      </c>
      <c r="I35" s="43" t="s">
        <v>11</v>
      </c>
      <c r="J35" s="5" t="s">
        <v>10</v>
      </c>
      <c r="K35" s="43" t="s">
        <v>11</v>
      </c>
      <c r="L35" s="43" t="s">
        <v>11</v>
      </c>
      <c r="M35" s="84" t="s">
        <v>531</v>
      </c>
      <c r="N35" s="43" t="s">
        <v>11</v>
      </c>
      <c r="O35" s="43" t="s">
        <v>11</v>
      </c>
      <c r="P35" s="85" t="s">
        <v>522</v>
      </c>
      <c r="Q35" s="5" t="s">
        <v>293</v>
      </c>
      <c r="R35" s="6" t="s">
        <v>13</v>
      </c>
      <c r="S35" s="9" t="s">
        <v>513</v>
      </c>
      <c r="T35" s="9">
        <v>43963</v>
      </c>
      <c r="U35" s="9">
        <v>45747</v>
      </c>
      <c r="V35" s="4">
        <f ca="1">IFERROR(IF(DAYS360(TODAY(),Tableau134[[#This Row],[AVIS LIMITE AU]],TRUE)&gt;=0,1,0),"")</f>
        <v>1</v>
      </c>
      <c r="W35" s="7" t="s">
        <v>516</v>
      </c>
      <c r="X35"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35" s="5" t="s">
        <v>515</v>
      </c>
    </row>
    <row r="36" spans="1:25" s="5" customFormat="1" ht="30" x14ac:dyDescent="0.25">
      <c r="A36" s="10">
        <v>44384</v>
      </c>
      <c r="B36" s="28" t="s">
        <v>58</v>
      </c>
      <c r="C36" s="8" t="s">
        <v>363</v>
      </c>
      <c r="D36" s="5" t="s">
        <v>241</v>
      </c>
      <c r="E36" s="5" t="s">
        <v>11</v>
      </c>
      <c r="F36" s="5" t="s">
        <v>11</v>
      </c>
      <c r="G36" s="62" t="s">
        <v>11</v>
      </c>
      <c r="H36" s="62" t="s">
        <v>11</v>
      </c>
      <c r="I36" s="62" t="s">
        <v>11</v>
      </c>
      <c r="J36" s="5" t="s">
        <v>10</v>
      </c>
      <c r="K36" s="43" t="s">
        <v>11</v>
      </c>
      <c r="L36" s="43" t="s">
        <v>11</v>
      </c>
      <c r="M36" s="84" t="s">
        <v>531</v>
      </c>
      <c r="N36" s="43" t="s">
        <v>11</v>
      </c>
      <c r="O36" s="43" t="s">
        <v>11</v>
      </c>
      <c r="P36" s="85" t="s">
        <v>522</v>
      </c>
      <c r="Q36" s="5" t="s">
        <v>241</v>
      </c>
      <c r="R36" s="6" t="s">
        <v>13</v>
      </c>
      <c r="S36" s="9" t="s">
        <v>364</v>
      </c>
      <c r="T36" s="9">
        <v>43984</v>
      </c>
      <c r="U36" s="9">
        <v>45961</v>
      </c>
      <c r="V36" s="4">
        <f ca="1">IFERROR(IF(DAYS360(TODAY(),Tableau134[[#This Row],[AVIS LIMITE AU]],TRUE)&gt;=0,1,0),"")</f>
        <v>1</v>
      </c>
      <c r="W36" s="7" t="s">
        <v>10</v>
      </c>
      <c r="X36"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36" s="29" t="s">
        <v>357</v>
      </c>
    </row>
    <row r="37" spans="1:25" s="5" customFormat="1" ht="60" x14ac:dyDescent="0.25">
      <c r="A37" s="12">
        <v>43752</v>
      </c>
      <c r="B37" s="8" t="s">
        <v>57</v>
      </c>
      <c r="C37" s="6" t="s">
        <v>193</v>
      </c>
      <c r="D37" s="5" t="s">
        <v>137</v>
      </c>
      <c r="E37" s="5" t="s">
        <v>10</v>
      </c>
      <c r="F37" s="5" t="s">
        <v>220</v>
      </c>
      <c r="G37" s="14" t="s">
        <v>10</v>
      </c>
      <c r="H37" s="14" t="s">
        <v>10</v>
      </c>
      <c r="I37" s="14" t="s">
        <v>220</v>
      </c>
      <c r="J37" s="5" t="s">
        <v>10</v>
      </c>
      <c r="K37" s="7" t="s">
        <v>10</v>
      </c>
      <c r="L37" s="7" t="s">
        <v>220</v>
      </c>
      <c r="M37" s="7" t="s">
        <v>11</v>
      </c>
      <c r="N37" s="14" t="s">
        <v>11</v>
      </c>
      <c r="O37" s="14" t="s">
        <v>11</v>
      </c>
      <c r="P37" s="58" t="s">
        <v>524</v>
      </c>
      <c r="Q37" s="5" t="s">
        <v>136</v>
      </c>
      <c r="R37" s="6" t="s">
        <v>13</v>
      </c>
      <c r="S37" s="9" t="s">
        <v>147</v>
      </c>
      <c r="T37" s="9">
        <v>43602</v>
      </c>
      <c r="U37" s="9">
        <v>46234</v>
      </c>
      <c r="V37" s="4">
        <f ca="1">IFERROR(IF(DAYS360(TODAY(),Tableau134[[#This Row],[AVIS LIMITE AU]],TRUE)&gt;=0,1,0),"")</f>
        <v>1</v>
      </c>
      <c r="W37" s="7" t="s">
        <v>10</v>
      </c>
      <c r="X37"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38" spans="1:25" s="5" customFormat="1" ht="60" x14ac:dyDescent="0.25">
      <c r="A38" s="12">
        <v>43752</v>
      </c>
      <c r="B38" s="8" t="s">
        <v>57</v>
      </c>
      <c r="C38" s="6" t="s">
        <v>166</v>
      </c>
      <c r="D38" s="5" t="s">
        <v>137</v>
      </c>
      <c r="E38" s="5" t="s">
        <v>10</v>
      </c>
      <c r="F38" s="5" t="s">
        <v>220</v>
      </c>
      <c r="G38" s="14" t="s">
        <v>10</v>
      </c>
      <c r="H38" s="14" t="s">
        <v>10</v>
      </c>
      <c r="I38" s="14" t="s">
        <v>220</v>
      </c>
      <c r="J38" s="5" t="s">
        <v>10</v>
      </c>
      <c r="K38" s="7" t="s">
        <v>10</v>
      </c>
      <c r="L38" s="7" t="s">
        <v>220</v>
      </c>
      <c r="M38" s="7" t="s">
        <v>11</v>
      </c>
      <c r="N38" s="14" t="s">
        <v>11</v>
      </c>
      <c r="O38" s="14" t="s">
        <v>11</v>
      </c>
      <c r="P38" s="58" t="s">
        <v>524</v>
      </c>
      <c r="Q38" s="5" t="s">
        <v>136</v>
      </c>
      <c r="R38" s="6" t="s">
        <v>13</v>
      </c>
      <c r="S38" s="9" t="s">
        <v>167</v>
      </c>
      <c r="T38" s="9">
        <v>43537</v>
      </c>
      <c r="U38" s="9">
        <v>45443</v>
      </c>
      <c r="V38" s="4">
        <f ca="1">IFERROR(IF(DAYS360(TODAY(),Tableau134[[#This Row],[AVIS LIMITE AU]],TRUE)&gt;=0,1,0),"")</f>
        <v>1</v>
      </c>
      <c r="W38" s="7" t="s">
        <v>10</v>
      </c>
      <c r="X38"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39" spans="1:25" s="5" customFormat="1" ht="45" x14ac:dyDescent="0.25">
      <c r="A39" s="12">
        <v>44173</v>
      </c>
      <c r="B39" s="8" t="s">
        <v>57</v>
      </c>
      <c r="C39" s="6" t="s">
        <v>192</v>
      </c>
      <c r="D39" s="5" t="s">
        <v>194</v>
      </c>
      <c r="E39" s="5" t="s">
        <v>10</v>
      </c>
      <c r="F39" s="5" t="s">
        <v>220</v>
      </c>
      <c r="G39" s="14" t="s">
        <v>11</v>
      </c>
      <c r="H39" s="14" t="s">
        <v>11</v>
      </c>
      <c r="I39" s="14" t="s">
        <v>11</v>
      </c>
      <c r="J39" s="5" t="s">
        <v>10</v>
      </c>
      <c r="K39" s="7" t="s">
        <v>10</v>
      </c>
      <c r="L39" s="7" t="s">
        <v>220</v>
      </c>
      <c r="M39" s="7" t="s">
        <v>11</v>
      </c>
      <c r="N39" s="14" t="s">
        <v>11</v>
      </c>
      <c r="O39" s="14" t="s">
        <v>11</v>
      </c>
      <c r="P39" s="58" t="s">
        <v>229</v>
      </c>
      <c r="Q39" s="5" t="s">
        <v>195</v>
      </c>
      <c r="R39" s="6" t="s">
        <v>13</v>
      </c>
      <c r="S39" s="9" t="s">
        <v>482</v>
      </c>
      <c r="T39" s="9">
        <v>44526</v>
      </c>
      <c r="U39" s="9">
        <v>45747</v>
      </c>
      <c r="V39" s="4">
        <f ca="1">IFERROR(IF(DAYS360(TODAY(),Tableau134[[#This Row],[AVIS LIMITE AU]],TRUE)&gt;=0,1,0),"")</f>
        <v>1</v>
      </c>
      <c r="W39" s="7" t="s">
        <v>10</v>
      </c>
      <c r="X39"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39" s="5" t="s">
        <v>481</v>
      </c>
    </row>
    <row r="40" spans="1:25" s="5" customFormat="1" ht="60" x14ac:dyDescent="0.25">
      <c r="A40" s="12">
        <v>43752</v>
      </c>
      <c r="B40" s="8" t="s">
        <v>57</v>
      </c>
      <c r="C40" s="6" t="s">
        <v>198</v>
      </c>
      <c r="D40" s="5" t="s">
        <v>199</v>
      </c>
      <c r="E40" s="5" t="s">
        <v>10</v>
      </c>
      <c r="F40" s="5" t="s">
        <v>220</v>
      </c>
      <c r="G40" s="14" t="s">
        <v>10</v>
      </c>
      <c r="H40" s="14" t="s">
        <v>10</v>
      </c>
      <c r="I40" s="14" t="s">
        <v>220</v>
      </c>
      <c r="J40" s="5" t="s">
        <v>10</v>
      </c>
      <c r="K40" s="7" t="s">
        <v>10</v>
      </c>
      <c r="L40" s="7" t="s">
        <v>220</v>
      </c>
      <c r="M40" s="7" t="s">
        <v>11</v>
      </c>
      <c r="N40" s="14" t="s">
        <v>11</v>
      </c>
      <c r="O40" s="14" t="s">
        <v>11</v>
      </c>
      <c r="P40" s="59" t="s">
        <v>525</v>
      </c>
      <c r="Q40" s="5" t="s">
        <v>200</v>
      </c>
      <c r="R40" s="6" t="s">
        <v>13</v>
      </c>
      <c r="S40" s="9" t="s">
        <v>367</v>
      </c>
      <c r="T40" s="9">
        <v>43991</v>
      </c>
      <c r="U40" s="9">
        <v>45838</v>
      </c>
      <c r="V40" s="4">
        <f ca="1">IFERROR(IF(DAYS360(TODAY(),Tableau134[[#This Row],[AVIS LIMITE AU]],TRUE)&gt;=0,1,0),"")</f>
        <v>1</v>
      </c>
      <c r="W40" s="7" t="s">
        <v>10</v>
      </c>
      <c r="X40"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40" s="5" t="s">
        <v>368</v>
      </c>
    </row>
    <row r="41" spans="1:25" s="5" customFormat="1" ht="45" x14ac:dyDescent="0.25">
      <c r="A41" s="12">
        <v>43752</v>
      </c>
      <c r="B41" s="8" t="s">
        <v>57</v>
      </c>
      <c r="C41" s="6" t="s">
        <v>128</v>
      </c>
      <c r="D41" s="5" t="s">
        <v>129</v>
      </c>
      <c r="E41" s="5" t="s">
        <v>10</v>
      </c>
      <c r="F41" s="5" t="s">
        <v>220</v>
      </c>
      <c r="G41" s="14" t="s">
        <v>10</v>
      </c>
      <c r="H41" s="14" t="s">
        <v>10</v>
      </c>
      <c r="I41" s="14" t="s">
        <v>220</v>
      </c>
      <c r="J41" s="5" t="s">
        <v>10</v>
      </c>
      <c r="K41" s="7" t="s">
        <v>10</v>
      </c>
      <c r="L41" s="7" t="s">
        <v>220</v>
      </c>
      <c r="M41" s="7" t="s">
        <v>11</v>
      </c>
      <c r="N41" s="14" t="s">
        <v>11</v>
      </c>
      <c r="O41" s="14" t="s">
        <v>11</v>
      </c>
      <c r="P41" s="58" t="s">
        <v>228</v>
      </c>
      <c r="Q41" s="5" t="s">
        <v>130</v>
      </c>
      <c r="R41" s="6" t="s">
        <v>13</v>
      </c>
      <c r="S41" s="9" t="s">
        <v>135</v>
      </c>
      <c r="T41" s="9">
        <v>43732</v>
      </c>
      <c r="U41" s="9">
        <v>46326</v>
      </c>
      <c r="V41" s="4">
        <f ca="1">IFERROR(IF(DAYS360(TODAY(),Tableau134[[#This Row],[AVIS LIMITE AU]],TRUE)&gt;=0,1,0),"")</f>
        <v>1</v>
      </c>
      <c r="W41" s="7" t="s">
        <v>10</v>
      </c>
      <c r="X41"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42" spans="1:25" s="5" customFormat="1" ht="60" x14ac:dyDescent="0.25">
      <c r="A42" s="12">
        <v>43752</v>
      </c>
      <c r="B42" s="8" t="s">
        <v>57</v>
      </c>
      <c r="C42" s="6" t="s">
        <v>43</v>
      </c>
      <c r="D42" s="5" t="s">
        <v>173</v>
      </c>
      <c r="E42" s="7" t="s">
        <v>10</v>
      </c>
      <c r="F42" s="7" t="s">
        <v>220</v>
      </c>
      <c r="G42" s="14" t="s">
        <v>10</v>
      </c>
      <c r="H42" s="14" t="s">
        <v>10</v>
      </c>
      <c r="I42" s="14" t="s">
        <v>220</v>
      </c>
      <c r="J42" s="7" t="s">
        <v>10</v>
      </c>
      <c r="K42" s="7" t="s">
        <v>10</v>
      </c>
      <c r="L42" s="7" t="s">
        <v>220</v>
      </c>
      <c r="M42" s="7" t="s">
        <v>11</v>
      </c>
      <c r="N42" s="14" t="s">
        <v>11</v>
      </c>
      <c r="O42" s="14" t="s">
        <v>11</v>
      </c>
      <c r="P42" s="58" t="s">
        <v>526</v>
      </c>
      <c r="Q42" s="7" t="s">
        <v>44</v>
      </c>
      <c r="R42" s="6" t="s">
        <v>13</v>
      </c>
      <c r="S42" s="9" t="s">
        <v>45</v>
      </c>
      <c r="T42" s="9">
        <v>42891</v>
      </c>
      <c r="U42" s="9">
        <v>45504</v>
      </c>
      <c r="V42" s="4">
        <f ca="1">IFERROR(IF(DAYS360(TODAY(),Tableau134[[#This Row],[AVIS LIMITE AU]],TRUE)&gt;=0,1,0),"")</f>
        <v>1</v>
      </c>
      <c r="W42" s="7" t="s">
        <v>10</v>
      </c>
      <c r="X42"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42" s="7"/>
    </row>
    <row r="43" spans="1:25" s="5" customFormat="1" ht="45" x14ac:dyDescent="0.25">
      <c r="A43" s="12">
        <v>43752</v>
      </c>
      <c r="B43" s="8" t="s">
        <v>57</v>
      </c>
      <c r="C43" s="6" t="s">
        <v>181</v>
      </c>
      <c r="D43" s="5" t="s">
        <v>183</v>
      </c>
      <c r="E43" s="5" t="s">
        <v>10</v>
      </c>
      <c r="F43" s="5" t="s">
        <v>220</v>
      </c>
      <c r="G43" s="14" t="s">
        <v>10</v>
      </c>
      <c r="H43" s="14" t="s">
        <v>10</v>
      </c>
      <c r="I43" s="14" t="s">
        <v>220</v>
      </c>
      <c r="J43" s="5" t="s">
        <v>10</v>
      </c>
      <c r="K43" s="7" t="s">
        <v>10</v>
      </c>
      <c r="L43" s="7" t="s">
        <v>220</v>
      </c>
      <c r="M43" s="7" t="s">
        <v>11</v>
      </c>
      <c r="N43" s="14" t="s">
        <v>11</v>
      </c>
      <c r="O43" s="14" t="s">
        <v>11</v>
      </c>
      <c r="P43" s="59" t="s">
        <v>525</v>
      </c>
      <c r="Q43" s="5" t="s">
        <v>182</v>
      </c>
      <c r="R43" s="6" t="s">
        <v>13</v>
      </c>
      <c r="S43" s="9" t="s">
        <v>184</v>
      </c>
      <c r="T43" s="9">
        <v>42992</v>
      </c>
      <c r="U43" s="9">
        <v>44865</v>
      </c>
      <c r="V43" s="4">
        <f ca="1">IFERROR(IF(DAYS360(TODAY(),Tableau134[[#This Row],[AVIS LIMITE AU]],TRUE)&gt;=0,1,0),"")</f>
        <v>1</v>
      </c>
      <c r="W43" s="7" t="s">
        <v>10</v>
      </c>
      <c r="X43"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44" spans="1:25" s="5" customFormat="1" ht="45" x14ac:dyDescent="0.25">
      <c r="A44" s="12">
        <v>43752</v>
      </c>
      <c r="B44" s="8" t="s">
        <v>57</v>
      </c>
      <c r="C44" s="6" t="s">
        <v>47</v>
      </c>
      <c r="D44" s="5" t="s">
        <v>170</v>
      </c>
      <c r="E44" s="5" t="s">
        <v>10</v>
      </c>
      <c r="F44" s="5" t="s">
        <v>220</v>
      </c>
      <c r="G44" s="14" t="s">
        <v>10</v>
      </c>
      <c r="H44" s="14" t="s">
        <v>10</v>
      </c>
      <c r="I44" s="14" t="s">
        <v>220</v>
      </c>
      <c r="J44" s="5" t="s">
        <v>10</v>
      </c>
      <c r="K44" s="7" t="s">
        <v>10</v>
      </c>
      <c r="L44" s="7" t="s">
        <v>220</v>
      </c>
      <c r="M44" s="7" t="s">
        <v>11</v>
      </c>
      <c r="N44" s="14" t="s">
        <v>11</v>
      </c>
      <c r="O44" s="14" t="s">
        <v>11</v>
      </c>
      <c r="P44" s="59" t="s">
        <v>525</v>
      </c>
      <c r="Q44" s="5" t="s">
        <v>48</v>
      </c>
      <c r="R44" s="6" t="s">
        <v>13</v>
      </c>
      <c r="S44" s="9" t="s">
        <v>171</v>
      </c>
      <c r="T44" s="9">
        <v>43514</v>
      </c>
      <c r="U44" s="9">
        <v>46022</v>
      </c>
      <c r="V44" s="4">
        <f ca="1">IFERROR(IF(DAYS360(TODAY(),Tableau134[[#This Row],[AVIS LIMITE AU]],TRUE)&gt;=0,1,0),"")</f>
        <v>1</v>
      </c>
      <c r="W44" s="7" t="s">
        <v>10</v>
      </c>
      <c r="X44"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45" spans="1:25" s="5" customFormat="1" ht="60" x14ac:dyDescent="0.25">
      <c r="A45" s="12">
        <v>44385</v>
      </c>
      <c r="B45" s="8" t="s">
        <v>57</v>
      </c>
      <c r="C45" s="6" t="s">
        <v>201</v>
      </c>
      <c r="D45" s="5" t="s">
        <v>202</v>
      </c>
      <c r="E45" s="5" t="s">
        <v>10</v>
      </c>
      <c r="F45" s="5" t="s">
        <v>220</v>
      </c>
      <c r="G45" s="43" t="s">
        <v>10</v>
      </c>
      <c r="H45" s="63" t="s">
        <v>11</v>
      </c>
      <c r="I45" s="63" t="s">
        <v>11</v>
      </c>
      <c r="J45" s="5" t="s">
        <v>10</v>
      </c>
      <c r="K45" s="7" t="s">
        <v>10</v>
      </c>
      <c r="L45" s="7" t="s">
        <v>220</v>
      </c>
      <c r="M45" s="7" t="s">
        <v>11</v>
      </c>
      <c r="N45" s="14" t="s">
        <v>11</v>
      </c>
      <c r="O45" s="14" t="s">
        <v>11</v>
      </c>
      <c r="P45" s="58" t="s">
        <v>374</v>
      </c>
      <c r="Q45" s="5" t="s">
        <v>203</v>
      </c>
      <c r="R45" s="6" t="s">
        <v>13</v>
      </c>
      <c r="S45" s="9" t="s">
        <v>375</v>
      </c>
      <c r="T45" s="9">
        <v>43998</v>
      </c>
      <c r="U45" s="9">
        <v>45838</v>
      </c>
      <c r="V45" s="4">
        <f ca="1">IFERROR(IF(DAYS360(TODAY(),Tableau134[[#This Row],[AVIS LIMITE AU]],TRUE)&gt;=0,1,0),"")</f>
        <v>1</v>
      </c>
      <c r="W45" s="7" t="s">
        <v>10</v>
      </c>
      <c r="X45"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45" s="5" t="s">
        <v>377</v>
      </c>
    </row>
    <row r="46" spans="1:25" s="5" customFormat="1" ht="45" x14ac:dyDescent="0.25">
      <c r="A46" s="12">
        <v>43752</v>
      </c>
      <c r="B46" s="8" t="s">
        <v>57</v>
      </c>
      <c r="C46" s="6" t="s">
        <v>174</v>
      </c>
      <c r="D46" s="5" t="s">
        <v>157</v>
      </c>
      <c r="E46" s="5" t="s">
        <v>10</v>
      </c>
      <c r="F46" s="5" t="s">
        <v>220</v>
      </c>
      <c r="G46" s="14" t="s">
        <v>10</v>
      </c>
      <c r="H46" s="14" t="s">
        <v>10</v>
      </c>
      <c r="I46" s="14" t="s">
        <v>220</v>
      </c>
      <c r="J46" s="5" t="s">
        <v>10</v>
      </c>
      <c r="K46" s="7" t="s">
        <v>10</v>
      </c>
      <c r="L46" s="7" t="s">
        <v>220</v>
      </c>
      <c r="M46" s="7" t="s">
        <v>11</v>
      </c>
      <c r="N46" s="14" t="s">
        <v>11</v>
      </c>
      <c r="O46" s="14" t="s">
        <v>11</v>
      </c>
      <c r="P46" s="58" t="s">
        <v>228</v>
      </c>
      <c r="Q46" s="5" t="s">
        <v>49</v>
      </c>
      <c r="R46" s="6" t="s">
        <v>13</v>
      </c>
      <c r="S46" s="9" t="s">
        <v>50</v>
      </c>
      <c r="T46" s="9">
        <v>43782</v>
      </c>
      <c r="U46" s="9">
        <v>45322</v>
      </c>
      <c r="V46" s="4">
        <f ca="1">IFERROR(IF(DAYS360(TODAY(),Tableau134[[#This Row],[AVIS LIMITE AU]],TRUE)&gt;=0,1,0),"")</f>
        <v>1</v>
      </c>
      <c r="W46" s="7" t="s">
        <v>10</v>
      </c>
      <c r="X46"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47" spans="1:25" s="5" customFormat="1" ht="60" x14ac:dyDescent="0.25">
      <c r="A47" s="12">
        <v>44634</v>
      </c>
      <c r="B47" s="28" t="s">
        <v>57</v>
      </c>
      <c r="C47" s="8" t="s">
        <v>153</v>
      </c>
      <c r="D47" s="5" t="s">
        <v>157</v>
      </c>
      <c r="E47" s="5" t="s">
        <v>10</v>
      </c>
      <c r="F47" s="5" t="s">
        <v>220</v>
      </c>
      <c r="G47" s="14" t="s">
        <v>10</v>
      </c>
      <c r="H47" s="14" t="s">
        <v>10</v>
      </c>
      <c r="I47" s="14" t="s">
        <v>220</v>
      </c>
      <c r="J47" s="61" t="s">
        <v>10</v>
      </c>
      <c r="K47" s="43" t="s">
        <v>10</v>
      </c>
      <c r="L47" s="43" t="s">
        <v>220</v>
      </c>
      <c r="M47" s="7" t="s">
        <v>11</v>
      </c>
      <c r="N47" s="43" t="s">
        <v>11</v>
      </c>
      <c r="O47" s="43" t="s">
        <v>11</v>
      </c>
      <c r="P47" s="58" t="s">
        <v>527</v>
      </c>
      <c r="Q47" s="5" t="s">
        <v>49</v>
      </c>
      <c r="R47" s="6" t="s">
        <v>13</v>
      </c>
      <c r="S47" s="9" t="s">
        <v>496</v>
      </c>
      <c r="T47" s="9">
        <v>44538</v>
      </c>
      <c r="U47" s="9">
        <v>45016</v>
      </c>
      <c r="V47" s="4">
        <f ca="1">IFERROR(IF(DAYS360(TODAY(),Tableau134[[#This Row],[AVIS LIMITE AU]],TRUE)&gt;=0,1,0),"")</f>
        <v>1</v>
      </c>
      <c r="W47" s="7" t="s">
        <v>10</v>
      </c>
      <c r="X47" s="29"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47" s="5" t="s">
        <v>497</v>
      </c>
    </row>
    <row r="48" spans="1:25" s="5" customFormat="1" ht="60" x14ac:dyDescent="0.25">
      <c r="A48" s="12">
        <v>44634</v>
      </c>
      <c r="B48" s="28" t="s">
        <v>57</v>
      </c>
      <c r="C48" s="8" t="s">
        <v>493</v>
      </c>
      <c r="D48" s="5" t="s">
        <v>157</v>
      </c>
      <c r="E48" s="5" t="s">
        <v>10</v>
      </c>
      <c r="F48" s="5" t="s">
        <v>220</v>
      </c>
      <c r="G48" s="14" t="s">
        <v>10</v>
      </c>
      <c r="H48" s="14" t="s">
        <v>10</v>
      </c>
      <c r="I48" s="14" t="s">
        <v>220</v>
      </c>
      <c r="J48" s="61" t="s">
        <v>10</v>
      </c>
      <c r="K48" s="43" t="s">
        <v>10</v>
      </c>
      <c r="L48" s="43" t="s">
        <v>220</v>
      </c>
      <c r="M48" s="7" t="s">
        <v>11</v>
      </c>
      <c r="N48" s="43" t="s">
        <v>11</v>
      </c>
      <c r="O48" s="43" t="s">
        <v>11</v>
      </c>
      <c r="P48" s="58" t="s">
        <v>528</v>
      </c>
      <c r="Q48" s="5" t="s">
        <v>49</v>
      </c>
      <c r="R48" s="6" t="s">
        <v>13</v>
      </c>
      <c r="S48" s="9" t="s">
        <v>494</v>
      </c>
      <c r="T48" s="9">
        <v>44574</v>
      </c>
      <c r="U48" s="9">
        <v>45716</v>
      </c>
      <c r="V48" s="4">
        <f ca="1">IFERROR(IF(DAYS360(TODAY(),Tableau134[[#This Row],[AVIS LIMITE AU]],TRUE)&gt;=0,1,0),"")</f>
        <v>1</v>
      </c>
      <c r="W48" s="7" t="s">
        <v>10</v>
      </c>
      <c r="X48" s="29"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48" s="5" t="s">
        <v>498</v>
      </c>
    </row>
    <row r="49" spans="1:25" s="5" customFormat="1" ht="60" x14ac:dyDescent="0.25">
      <c r="A49" s="12">
        <v>43752</v>
      </c>
      <c r="B49" s="8" t="s">
        <v>57</v>
      </c>
      <c r="C49" s="6" t="s">
        <v>51</v>
      </c>
      <c r="D49" s="5" t="s">
        <v>52</v>
      </c>
      <c r="E49" s="5" t="s">
        <v>10</v>
      </c>
      <c r="F49" s="5" t="s">
        <v>220</v>
      </c>
      <c r="G49" s="14" t="s">
        <v>10</v>
      </c>
      <c r="H49" s="14" t="s">
        <v>10</v>
      </c>
      <c r="I49" s="14" t="s">
        <v>220</v>
      </c>
      <c r="J49" s="5" t="s">
        <v>10</v>
      </c>
      <c r="K49" s="7" t="s">
        <v>10</v>
      </c>
      <c r="L49" s="7" t="s">
        <v>220</v>
      </c>
      <c r="M49" s="7" t="s">
        <v>11</v>
      </c>
      <c r="N49" s="14" t="s">
        <v>11</v>
      </c>
      <c r="O49" s="14" t="s">
        <v>11</v>
      </c>
      <c r="P49" s="58" t="s">
        <v>526</v>
      </c>
      <c r="Q49" s="5" t="s">
        <v>52</v>
      </c>
      <c r="R49" s="6" t="s">
        <v>13</v>
      </c>
      <c r="S49" s="9" t="s">
        <v>53</v>
      </c>
      <c r="T49" s="9">
        <v>42972</v>
      </c>
      <c r="U49" s="9">
        <v>44773</v>
      </c>
      <c r="V49" s="4">
        <f ca="1">IFERROR(IF(DAYS360(TODAY(),Tableau134[[#This Row],[AVIS LIMITE AU]],TRUE)&gt;=0,1,0),"")</f>
        <v>1</v>
      </c>
      <c r="W49" s="7" t="s">
        <v>10</v>
      </c>
      <c r="X49"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50" spans="1:25" s="5" customFormat="1" ht="75" x14ac:dyDescent="0.25">
      <c r="A50" s="12">
        <v>44538</v>
      </c>
      <c r="B50" s="8" t="s">
        <v>57</v>
      </c>
      <c r="C50" s="6" t="s">
        <v>196</v>
      </c>
      <c r="D50" s="5" t="s">
        <v>197</v>
      </c>
      <c r="E50" s="5" t="s">
        <v>10</v>
      </c>
      <c r="F50" s="5" t="s">
        <v>220</v>
      </c>
      <c r="G50" s="14" t="s">
        <v>10</v>
      </c>
      <c r="H50" s="14" t="s">
        <v>10</v>
      </c>
      <c r="I50" s="14" t="s">
        <v>220</v>
      </c>
      <c r="J50" s="5" t="s">
        <v>10</v>
      </c>
      <c r="K50" s="7" t="s">
        <v>10</v>
      </c>
      <c r="L50" s="7" t="s">
        <v>220</v>
      </c>
      <c r="M50" s="7" t="s">
        <v>11</v>
      </c>
      <c r="N50" s="14" t="s">
        <v>11</v>
      </c>
      <c r="O50" s="14" t="s">
        <v>11</v>
      </c>
      <c r="P50" s="58" t="s">
        <v>526</v>
      </c>
      <c r="Q50" s="5" t="s">
        <v>52</v>
      </c>
      <c r="R50" s="6" t="s">
        <v>13</v>
      </c>
      <c r="S50" s="9" t="s">
        <v>465</v>
      </c>
      <c r="T50" s="9">
        <v>44495</v>
      </c>
      <c r="U50" s="9">
        <v>45657</v>
      </c>
      <c r="V50" s="4">
        <f ca="1">IFERROR(IF(DAYS360(TODAY(),Tableau134[[#This Row],[AVIS LIMITE AU]],TRUE)&gt;=0,1,0),"")</f>
        <v>1</v>
      </c>
      <c r="W50" s="7" t="s">
        <v>10</v>
      </c>
      <c r="X50"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50" s="5" t="s">
        <v>466</v>
      </c>
    </row>
    <row r="51" spans="1:25" s="5" customFormat="1" ht="60" x14ac:dyDescent="0.25">
      <c r="A51" s="12">
        <v>43908</v>
      </c>
      <c r="B51" s="8" t="s">
        <v>57</v>
      </c>
      <c r="C51" s="6" t="s">
        <v>204</v>
      </c>
      <c r="D51" s="5" t="s">
        <v>197</v>
      </c>
      <c r="E51" s="5" t="s">
        <v>10</v>
      </c>
      <c r="F51" s="5" t="s">
        <v>220</v>
      </c>
      <c r="G51" s="14" t="s">
        <v>10</v>
      </c>
      <c r="H51" s="14" t="s">
        <v>10</v>
      </c>
      <c r="I51" s="14" t="s">
        <v>220</v>
      </c>
      <c r="J51" s="5" t="s">
        <v>10</v>
      </c>
      <c r="K51" s="7" t="s">
        <v>10</v>
      </c>
      <c r="L51" s="7" t="s">
        <v>220</v>
      </c>
      <c r="M51" s="7" t="s">
        <v>11</v>
      </c>
      <c r="N51" s="14" t="s">
        <v>11</v>
      </c>
      <c r="O51" s="14" t="s">
        <v>11</v>
      </c>
      <c r="P51" s="58" t="s">
        <v>526</v>
      </c>
      <c r="Q51" s="5" t="s">
        <v>52</v>
      </c>
      <c r="R51" s="6" t="s">
        <v>13</v>
      </c>
      <c r="S51" s="9" t="s">
        <v>287</v>
      </c>
      <c r="T51" s="9">
        <v>43839</v>
      </c>
      <c r="U51" s="9">
        <v>45747</v>
      </c>
      <c r="V51" s="4">
        <f ca="1">IFERROR(IF(DAYS360(TODAY(),Tableau134[[#This Row],[AVIS LIMITE AU]],TRUE)&gt;=0,1,0),"")</f>
        <v>1</v>
      </c>
      <c r="W51" s="7" t="s">
        <v>10</v>
      </c>
      <c r="X51"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51" s="5" t="s">
        <v>304</v>
      </c>
    </row>
    <row r="52" spans="1:25" s="5" customFormat="1" ht="30" x14ac:dyDescent="0.25">
      <c r="A52" s="12">
        <v>43752</v>
      </c>
      <c r="B52" s="8" t="s">
        <v>57</v>
      </c>
      <c r="C52" s="6" t="s">
        <v>54</v>
      </c>
      <c r="D52" s="5" t="s">
        <v>52</v>
      </c>
      <c r="E52" s="5" t="s">
        <v>10</v>
      </c>
      <c r="F52" s="5" t="s">
        <v>220</v>
      </c>
      <c r="G52" s="14" t="s">
        <v>10</v>
      </c>
      <c r="H52" s="14" t="s">
        <v>11</v>
      </c>
      <c r="I52" s="14" t="s">
        <v>11</v>
      </c>
      <c r="J52" s="5" t="s">
        <v>10</v>
      </c>
      <c r="K52" s="7" t="s">
        <v>10</v>
      </c>
      <c r="L52" s="7" t="s">
        <v>220</v>
      </c>
      <c r="M52" s="7" t="s">
        <v>11</v>
      </c>
      <c r="N52" s="14" t="s">
        <v>11</v>
      </c>
      <c r="O52" s="14" t="s">
        <v>11</v>
      </c>
      <c r="P52" s="58" t="s">
        <v>229</v>
      </c>
      <c r="Q52" s="5" t="s">
        <v>52</v>
      </c>
      <c r="R52" s="6" t="s">
        <v>13</v>
      </c>
      <c r="S52" s="9" t="s">
        <v>55</v>
      </c>
      <c r="T52" s="9">
        <v>42891</v>
      </c>
      <c r="U52" s="9">
        <v>45504</v>
      </c>
      <c r="V52" s="4">
        <f ca="1">IFERROR(IF(DAYS360(TODAY(),Tableau134[[#This Row],[AVIS LIMITE AU]],TRUE)&gt;=0,1,0),"")</f>
        <v>1</v>
      </c>
      <c r="W52" s="7" t="s">
        <v>10</v>
      </c>
      <c r="X52"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53" spans="1:25" s="5" customFormat="1" ht="43.15" customHeight="1" x14ac:dyDescent="0.25">
      <c r="A53" s="12" t="s">
        <v>245</v>
      </c>
      <c r="B53" s="8" t="s">
        <v>57</v>
      </c>
      <c r="C53" s="6" t="s">
        <v>205</v>
      </c>
      <c r="D53" s="5" t="s">
        <v>160</v>
      </c>
      <c r="E53" s="5" t="s">
        <v>10</v>
      </c>
      <c r="F53" s="5" t="s">
        <v>220</v>
      </c>
      <c r="G53" s="14" t="s">
        <v>10</v>
      </c>
      <c r="H53" s="14" t="s">
        <v>10</v>
      </c>
      <c r="I53" s="14" t="s">
        <v>220</v>
      </c>
      <c r="J53" s="5" t="s">
        <v>10</v>
      </c>
      <c r="K53" s="7" t="s">
        <v>10</v>
      </c>
      <c r="L53" s="7" t="s">
        <v>220</v>
      </c>
      <c r="M53" s="7" t="s">
        <v>11</v>
      </c>
      <c r="N53" s="14" t="s">
        <v>11</v>
      </c>
      <c r="O53" s="14" t="s">
        <v>11</v>
      </c>
      <c r="P53" s="58" t="s">
        <v>529</v>
      </c>
      <c r="Q53" s="5" t="s">
        <v>161</v>
      </c>
      <c r="R53" s="6" t="s">
        <v>13</v>
      </c>
      <c r="S53" s="9" t="s">
        <v>244</v>
      </c>
      <c r="T53" s="9">
        <v>43816</v>
      </c>
      <c r="U53" s="9">
        <v>46477</v>
      </c>
      <c r="V53" s="4">
        <f ca="1">IFERROR(IF(DAYS360(TODAY(),Tableau134[[#This Row],[AVIS LIMITE AU]],TRUE)&gt;=0,1,0),"")</f>
        <v>1</v>
      </c>
      <c r="W53" s="7" t="s">
        <v>10</v>
      </c>
      <c r="X53"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54" spans="1:25" s="5" customFormat="1" ht="43.15" customHeight="1" x14ac:dyDescent="0.25">
      <c r="A54" s="12">
        <v>43839</v>
      </c>
      <c r="B54" s="28" t="s">
        <v>57</v>
      </c>
      <c r="C54" s="8" t="s">
        <v>206</v>
      </c>
      <c r="D54" s="5" t="s">
        <v>139</v>
      </c>
      <c r="E54" s="5" t="s">
        <v>10</v>
      </c>
      <c r="F54" s="5" t="s">
        <v>220</v>
      </c>
      <c r="G54" s="14" t="s">
        <v>10</v>
      </c>
      <c r="H54" s="14" t="s">
        <v>10</v>
      </c>
      <c r="I54" s="14" t="s">
        <v>220</v>
      </c>
      <c r="J54" s="5" t="s">
        <v>10</v>
      </c>
      <c r="K54" s="14" t="s">
        <v>10</v>
      </c>
      <c r="L54" s="14" t="s">
        <v>220</v>
      </c>
      <c r="M54" s="7" t="s">
        <v>11</v>
      </c>
      <c r="N54" s="14" t="s">
        <v>11</v>
      </c>
      <c r="O54" s="14" t="s">
        <v>11</v>
      </c>
      <c r="P54" s="56" t="s">
        <v>529</v>
      </c>
      <c r="Q54" s="5" t="s">
        <v>182</v>
      </c>
      <c r="R54" s="6" t="s">
        <v>13</v>
      </c>
      <c r="S54" s="9" t="s">
        <v>255</v>
      </c>
      <c r="T54" s="9">
        <v>43774</v>
      </c>
      <c r="U54" s="9">
        <v>46326</v>
      </c>
      <c r="V54" s="4">
        <f ca="1">IFERROR(IF(DAYS360(TODAY(),Tableau134[[#This Row],[AVIS LIMITE AU]],TRUE)&gt;=0,1,0),"")</f>
        <v>1</v>
      </c>
      <c r="W54" s="7" t="s">
        <v>10</v>
      </c>
      <c r="X54"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54" s="29"/>
    </row>
    <row r="55" spans="1:25" s="5" customFormat="1" ht="45" x14ac:dyDescent="0.25">
      <c r="A55" s="12">
        <v>43752</v>
      </c>
      <c r="B55" s="8" t="s">
        <v>57</v>
      </c>
      <c r="C55" s="6" t="s">
        <v>132</v>
      </c>
      <c r="D55" s="5" t="s">
        <v>131</v>
      </c>
      <c r="E55" s="5" t="s">
        <v>10</v>
      </c>
      <c r="F55" s="5" t="s">
        <v>220</v>
      </c>
      <c r="G55" s="14" t="s">
        <v>10</v>
      </c>
      <c r="H55" s="14" t="s">
        <v>11</v>
      </c>
      <c r="I55" s="14" t="s">
        <v>11</v>
      </c>
      <c r="J55" s="5" t="s">
        <v>10</v>
      </c>
      <c r="K55" s="7" t="s">
        <v>10</v>
      </c>
      <c r="L55" s="7" t="s">
        <v>220</v>
      </c>
      <c r="M55" s="7" t="s">
        <v>11</v>
      </c>
      <c r="N55" s="14" t="s">
        <v>11</v>
      </c>
      <c r="O55" s="14" t="s">
        <v>11</v>
      </c>
      <c r="P55" s="58" t="s">
        <v>530</v>
      </c>
      <c r="Q55" s="5" t="s">
        <v>133</v>
      </c>
      <c r="R55" s="6" t="s">
        <v>13</v>
      </c>
      <c r="S55" s="9" t="s">
        <v>134</v>
      </c>
      <c r="T55" s="9">
        <v>43704</v>
      </c>
      <c r="U55" s="9">
        <v>45504</v>
      </c>
      <c r="V55" s="4">
        <f ca="1">IFERROR(IF(DAYS360(TODAY(),Tableau134[[#This Row],[AVIS LIMITE AU]],TRUE)&gt;=0,1,0),"")</f>
        <v>1</v>
      </c>
      <c r="W55" s="7" t="s">
        <v>10</v>
      </c>
      <c r="X55"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56" spans="1:25" s="5" customFormat="1" ht="30" x14ac:dyDescent="0.25">
      <c r="A56" s="12">
        <v>43752</v>
      </c>
      <c r="B56" s="8" t="s">
        <v>188</v>
      </c>
      <c r="C56" s="6" t="s">
        <v>189</v>
      </c>
      <c r="D56" s="5" t="s">
        <v>190</v>
      </c>
      <c r="E56" s="5" t="s">
        <v>10</v>
      </c>
      <c r="F56" s="5" t="s">
        <v>220</v>
      </c>
      <c r="G56" s="14" t="s">
        <v>10</v>
      </c>
      <c r="H56" s="14" t="s">
        <v>11</v>
      </c>
      <c r="I56" s="14" t="s">
        <v>11</v>
      </c>
      <c r="J56" s="5" t="s">
        <v>10</v>
      </c>
      <c r="K56" s="7" t="s">
        <v>10</v>
      </c>
      <c r="L56" s="7" t="s">
        <v>220</v>
      </c>
      <c r="M56" s="17" t="s">
        <v>10</v>
      </c>
      <c r="N56" s="7" t="s">
        <v>10</v>
      </c>
      <c r="O56" s="14" t="s">
        <v>220</v>
      </c>
      <c r="P56" s="58" t="s">
        <v>227</v>
      </c>
      <c r="Q56" s="5" t="s">
        <v>190</v>
      </c>
      <c r="R56" s="6" t="s">
        <v>13</v>
      </c>
      <c r="S56" s="9" t="s">
        <v>191</v>
      </c>
      <c r="T56" s="9">
        <v>42989</v>
      </c>
      <c r="U56" s="9">
        <v>44865</v>
      </c>
      <c r="V56" s="4">
        <f ca="1">IFERROR(IF(DAYS360(TODAY(),Tableau134[[#This Row],[AVIS LIMITE AU]],TRUE)&gt;=0,1,0),"")</f>
        <v>1</v>
      </c>
      <c r="W56" s="7" t="s">
        <v>10</v>
      </c>
      <c r="X56"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57" spans="1:25" s="5" customFormat="1" ht="45" x14ac:dyDescent="0.25">
      <c r="A57" s="12">
        <v>43838</v>
      </c>
      <c r="B57" s="28" t="s">
        <v>56</v>
      </c>
      <c r="C57" s="8" t="s">
        <v>250</v>
      </c>
      <c r="D57" s="5" t="s">
        <v>155</v>
      </c>
      <c r="E57" s="5" t="s">
        <v>10</v>
      </c>
      <c r="F57" s="5" t="s">
        <v>220</v>
      </c>
      <c r="G57" s="14" t="s">
        <v>10</v>
      </c>
      <c r="H57" s="14" t="s">
        <v>11</v>
      </c>
      <c r="I57" s="14" t="s">
        <v>11</v>
      </c>
      <c r="J57" s="5" t="s">
        <v>10</v>
      </c>
      <c r="K57" s="7" t="s">
        <v>10</v>
      </c>
      <c r="L57" s="7" t="s">
        <v>220</v>
      </c>
      <c r="M57" s="7" t="s">
        <v>10</v>
      </c>
      <c r="N57" s="14" t="s">
        <v>11</v>
      </c>
      <c r="O57" s="14" t="s">
        <v>220</v>
      </c>
      <c r="P57" s="58" t="s">
        <v>277</v>
      </c>
      <c r="Q57" s="5" t="s">
        <v>156</v>
      </c>
      <c r="R57" s="6" t="s">
        <v>13</v>
      </c>
      <c r="S57" s="9" t="s">
        <v>251</v>
      </c>
      <c r="T57" s="9">
        <v>43816</v>
      </c>
      <c r="U57" s="9">
        <v>45747</v>
      </c>
      <c r="V57" s="4">
        <f ca="1">IFERROR(IF(DAYS360(TODAY(),Tableau134[[#This Row],[AVIS LIMITE AU]],TRUE)&gt;=0,1,0),"")</f>
        <v>1</v>
      </c>
      <c r="W57" s="7" t="s">
        <v>10</v>
      </c>
      <c r="X57"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57" s="29"/>
    </row>
    <row r="58" spans="1:25" s="5" customFormat="1" ht="90" x14ac:dyDescent="0.25">
      <c r="A58" s="12">
        <v>44385</v>
      </c>
      <c r="B58" s="8" t="s">
        <v>56</v>
      </c>
      <c r="C58" s="6" t="s">
        <v>154</v>
      </c>
      <c r="D58" s="5" t="s">
        <v>137</v>
      </c>
      <c r="E58" s="5" t="s">
        <v>10</v>
      </c>
      <c r="F58" s="5" t="s">
        <v>220</v>
      </c>
      <c r="G58" s="14" t="s">
        <v>11</v>
      </c>
      <c r="H58" s="14" t="s">
        <v>11</v>
      </c>
      <c r="I58" s="14" t="s">
        <v>11</v>
      </c>
      <c r="J58" s="5" t="s">
        <v>10</v>
      </c>
      <c r="K58" s="7" t="s">
        <v>10</v>
      </c>
      <c r="L58" s="7" t="s">
        <v>220</v>
      </c>
      <c r="M58" s="7" t="s">
        <v>10</v>
      </c>
      <c r="N58" s="14" t="s">
        <v>11</v>
      </c>
      <c r="O58" s="14" t="s">
        <v>220</v>
      </c>
      <c r="P58" s="58"/>
      <c r="Q58" s="5" t="s">
        <v>136</v>
      </c>
      <c r="R58" s="6" t="s">
        <v>13</v>
      </c>
      <c r="S58" s="9" t="s">
        <v>369</v>
      </c>
      <c r="T58" s="9">
        <v>43993</v>
      </c>
      <c r="U58" s="9">
        <v>45443</v>
      </c>
      <c r="V58" s="4">
        <f ca="1">IFERROR(IF(DAYS360(TODAY(),Tableau134[[#This Row],[AVIS LIMITE AU]],TRUE)&gt;=0,1,0),"")</f>
        <v>1</v>
      </c>
      <c r="W58" s="7" t="s">
        <v>10</v>
      </c>
      <c r="X58"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58" s="5" t="s">
        <v>511</v>
      </c>
    </row>
    <row r="59" spans="1:25" s="5" customFormat="1" ht="60" x14ac:dyDescent="0.25">
      <c r="A59" s="12">
        <v>43921</v>
      </c>
      <c r="B59" s="8" t="s">
        <v>56</v>
      </c>
      <c r="C59" s="8" t="s">
        <v>252</v>
      </c>
      <c r="D59" s="5" t="s">
        <v>142</v>
      </c>
      <c r="E59" s="5" t="s">
        <v>10</v>
      </c>
      <c r="F59" s="5" t="s">
        <v>220</v>
      </c>
      <c r="G59" s="14" t="s">
        <v>10</v>
      </c>
      <c r="H59" s="14" t="s">
        <v>11</v>
      </c>
      <c r="I59" s="14" t="s">
        <v>11</v>
      </c>
      <c r="J59" s="5" t="s">
        <v>10</v>
      </c>
      <c r="K59" s="14" t="s">
        <v>10</v>
      </c>
      <c r="L59" s="14" t="s">
        <v>220</v>
      </c>
      <c r="M59" s="7" t="s">
        <v>10</v>
      </c>
      <c r="N59" s="14" t="s">
        <v>11</v>
      </c>
      <c r="O59" s="14" t="s">
        <v>11</v>
      </c>
      <c r="P59" s="59" t="s">
        <v>288</v>
      </c>
      <c r="Q59" s="5" t="s">
        <v>143</v>
      </c>
      <c r="R59" s="6" t="s">
        <v>13</v>
      </c>
      <c r="S59" s="9" t="s">
        <v>286</v>
      </c>
      <c r="T59" s="9">
        <v>43859</v>
      </c>
      <c r="U59" s="9">
        <v>45688</v>
      </c>
      <c r="V59" s="4">
        <f ca="1">IFERROR(IF(DAYS360(TODAY(),Tableau134[[#This Row],[AVIS LIMITE AU]],TRUE)&gt;=0,1,0),"")</f>
        <v>1</v>
      </c>
      <c r="W59" s="7" t="s">
        <v>10</v>
      </c>
      <c r="X59"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59" s="29" t="s">
        <v>303</v>
      </c>
    </row>
    <row r="60" spans="1:25" s="5" customFormat="1" ht="60" x14ac:dyDescent="0.25">
      <c r="A60" s="12">
        <v>43752</v>
      </c>
      <c r="B60" s="8" t="s">
        <v>56</v>
      </c>
      <c r="C60" s="6" t="s">
        <v>158</v>
      </c>
      <c r="D60" s="5" t="s">
        <v>142</v>
      </c>
      <c r="E60" s="5" t="s">
        <v>10</v>
      </c>
      <c r="F60" s="5" t="s">
        <v>220</v>
      </c>
      <c r="G60" s="14" t="s">
        <v>11</v>
      </c>
      <c r="H60" s="14" t="s">
        <v>11</v>
      </c>
      <c r="I60" s="14" t="s">
        <v>11</v>
      </c>
      <c r="J60" s="5" t="s">
        <v>10</v>
      </c>
      <c r="K60" s="7" t="s">
        <v>10</v>
      </c>
      <c r="L60" s="7" t="s">
        <v>220</v>
      </c>
      <c r="M60" s="7" t="s">
        <v>10</v>
      </c>
      <c r="N60" s="14" t="s">
        <v>11</v>
      </c>
      <c r="O60" s="14" t="s">
        <v>11</v>
      </c>
      <c r="P60" s="59" t="s">
        <v>288</v>
      </c>
      <c r="Q60" s="5" t="s">
        <v>143</v>
      </c>
      <c r="R60" s="6" t="s">
        <v>13</v>
      </c>
      <c r="S60" s="9" t="s">
        <v>159</v>
      </c>
      <c r="T60" s="9">
        <v>43542</v>
      </c>
      <c r="U60" s="9">
        <v>45016</v>
      </c>
      <c r="V60" s="4">
        <f ca="1">IFERROR(IF(DAYS360(TODAY(),Tableau134[[#This Row],[AVIS LIMITE AU]],TRUE)&gt;=0,1,0),"")</f>
        <v>1</v>
      </c>
      <c r="W60" s="7" t="s">
        <v>10</v>
      </c>
      <c r="X60"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row>
    <row r="61" spans="1:25" s="5" customFormat="1" ht="60" x14ac:dyDescent="0.25">
      <c r="A61" s="10">
        <v>44538</v>
      </c>
      <c r="B61" s="28" t="s">
        <v>56</v>
      </c>
      <c r="C61" s="8" t="s">
        <v>448</v>
      </c>
      <c r="D61" s="5" t="s">
        <v>142</v>
      </c>
      <c r="E61" s="5" t="s">
        <v>10</v>
      </c>
      <c r="F61" s="5" t="s">
        <v>220</v>
      </c>
      <c r="G61" s="43" t="s">
        <v>10</v>
      </c>
      <c r="H61" s="43" t="s">
        <v>11</v>
      </c>
      <c r="I61" s="43" t="s">
        <v>11</v>
      </c>
      <c r="J61" s="5" t="s">
        <v>10</v>
      </c>
      <c r="K61" s="43" t="s">
        <v>10</v>
      </c>
      <c r="L61" s="43" t="s">
        <v>220</v>
      </c>
      <c r="M61" s="7" t="s">
        <v>10</v>
      </c>
      <c r="N61" s="43" t="s">
        <v>11</v>
      </c>
      <c r="O61" s="43" t="s">
        <v>11</v>
      </c>
      <c r="P61" s="56" t="s">
        <v>449</v>
      </c>
      <c r="Q61" s="5" t="s">
        <v>143</v>
      </c>
      <c r="R61" s="6" t="s">
        <v>13</v>
      </c>
      <c r="S61" s="9" t="s">
        <v>450</v>
      </c>
      <c r="T61" s="9">
        <v>44460</v>
      </c>
      <c r="U61" s="9">
        <v>44773</v>
      </c>
      <c r="V61" s="4">
        <f ca="1">IFERROR(IF(DAYS360(TODAY(),Tableau134[[#This Row],[AVIS LIMITE AU]],TRUE)&gt;=0,1,0),"")</f>
        <v>1</v>
      </c>
      <c r="W61" s="7" t="s">
        <v>10</v>
      </c>
      <c r="X61"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61" s="29" t="s">
        <v>453</v>
      </c>
    </row>
    <row r="62" spans="1:25" s="5" customFormat="1" ht="45" x14ac:dyDescent="0.25">
      <c r="A62" s="12">
        <v>44385</v>
      </c>
      <c r="B62" s="8" t="s">
        <v>56</v>
      </c>
      <c r="C62" s="6" t="s">
        <v>172</v>
      </c>
      <c r="D62" s="5" t="s">
        <v>168</v>
      </c>
      <c r="E62" s="5" t="s">
        <v>10</v>
      </c>
      <c r="F62" s="5" t="s">
        <v>220</v>
      </c>
      <c r="G62" s="14" t="s">
        <v>10</v>
      </c>
      <c r="H62" s="14" t="s">
        <v>11</v>
      </c>
      <c r="I62" s="14" t="s">
        <v>11</v>
      </c>
      <c r="J62" s="5" t="s">
        <v>10</v>
      </c>
      <c r="K62" s="7" t="s">
        <v>10</v>
      </c>
      <c r="L62" s="7" t="s">
        <v>220</v>
      </c>
      <c r="M62" s="7" t="s">
        <v>10</v>
      </c>
      <c r="N62" s="14" t="s">
        <v>11</v>
      </c>
      <c r="O62" s="14" t="s">
        <v>220</v>
      </c>
      <c r="P62" s="58" t="s">
        <v>225</v>
      </c>
      <c r="Q62" s="5" t="s">
        <v>169</v>
      </c>
      <c r="R62" s="6" t="s">
        <v>13</v>
      </c>
      <c r="S62" s="9" t="s">
        <v>379</v>
      </c>
      <c r="T62" s="9">
        <v>44000</v>
      </c>
      <c r="U62" s="9">
        <v>45838</v>
      </c>
      <c r="V62" s="4">
        <f ca="1">IFERROR(IF(DAYS360(TODAY(),Tableau134[[#This Row],[AVIS LIMITE AU]],TRUE)&gt;=0,1,0),"")</f>
        <v>1</v>
      </c>
      <c r="W62" s="7" t="s">
        <v>10</v>
      </c>
      <c r="X62"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62" s="5" t="s">
        <v>378</v>
      </c>
    </row>
    <row r="63" spans="1:25" s="5" customFormat="1" ht="60" x14ac:dyDescent="0.25">
      <c r="A63" s="12">
        <v>44538</v>
      </c>
      <c r="B63" s="8" t="s">
        <v>56</v>
      </c>
      <c r="C63" s="8" t="s">
        <v>473</v>
      </c>
      <c r="D63" s="5" t="s">
        <v>168</v>
      </c>
      <c r="E63" s="5" t="s">
        <v>10</v>
      </c>
      <c r="F63" s="5" t="s">
        <v>220</v>
      </c>
      <c r="G63" s="43" t="s">
        <v>10</v>
      </c>
      <c r="H63" s="43" t="s">
        <v>11</v>
      </c>
      <c r="I63" s="43" t="s">
        <v>11</v>
      </c>
      <c r="J63" s="5" t="s">
        <v>10</v>
      </c>
      <c r="K63" s="43" t="s">
        <v>10</v>
      </c>
      <c r="L63" s="43" t="s">
        <v>220</v>
      </c>
      <c r="M63" s="7" t="s">
        <v>10</v>
      </c>
      <c r="N63" s="43" t="s">
        <v>11</v>
      </c>
      <c r="O63" s="43" t="s">
        <v>11</v>
      </c>
      <c r="P63" s="59" t="s">
        <v>523</v>
      </c>
      <c r="Q63" s="5" t="s">
        <v>169</v>
      </c>
      <c r="R63" s="6" t="s">
        <v>13</v>
      </c>
      <c r="S63" s="9" t="s">
        <v>512</v>
      </c>
      <c r="T63" s="9">
        <v>44537</v>
      </c>
      <c r="U63" s="9">
        <v>45657</v>
      </c>
      <c r="V63" s="4">
        <f ca="1">IFERROR(IF(DAYS360(TODAY(),Tableau134[[#This Row],[AVIS LIMITE AU]],TRUE)&gt;=0,1,0),"")</f>
        <v>1</v>
      </c>
      <c r="W63" s="7" t="s">
        <v>10</v>
      </c>
      <c r="X63" s="29"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63" s="29" t="s">
        <v>514</v>
      </c>
    </row>
    <row r="64" spans="1:25" s="5" customFormat="1" ht="75" x14ac:dyDescent="0.25">
      <c r="A64" s="12">
        <v>43752</v>
      </c>
      <c r="B64" s="8" t="s">
        <v>56</v>
      </c>
      <c r="C64" s="6" t="s">
        <v>436</v>
      </c>
      <c r="D64" s="5" t="s">
        <v>168</v>
      </c>
      <c r="E64" s="5" t="s">
        <v>10</v>
      </c>
      <c r="F64" s="5" t="s">
        <v>220</v>
      </c>
      <c r="G64" s="14" t="s">
        <v>10</v>
      </c>
      <c r="H64" s="14" t="s">
        <v>11</v>
      </c>
      <c r="I64" s="14" t="s">
        <v>11</v>
      </c>
      <c r="J64" s="5" t="s">
        <v>10</v>
      </c>
      <c r="K64" s="7" t="s">
        <v>10</v>
      </c>
      <c r="L64" s="7" t="s">
        <v>220</v>
      </c>
      <c r="M64" s="7" t="s">
        <v>10</v>
      </c>
      <c r="N64" s="14" t="s">
        <v>11</v>
      </c>
      <c r="O64" s="14" t="s">
        <v>220</v>
      </c>
      <c r="P64" s="59" t="s">
        <v>225</v>
      </c>
      <c r="Q64" s="5" t="s">
        <v>169</v>
      </c>
      <c r="R64" s="6" t="s">
        <v>13</v>
      </c>
      <c r="S64" s="9" t="s">
        <v>438</v>
      </c>
      <c r="T64" s="9">
        <v>44452</v>
      </c>
      <c r="U64" s="9">
        <v>45322</v>
      </c>
      <c r="V64" s="4">
        <f ca="1">IFERROR(IF(DAYS360(TODAY(),Tableau134[[#This Row],[AVIS LIMITE AU]],TRUE)&gt;=0,1,0),"")</f>
        <v>1</v>
      </c>
      <c r="W64" s="7" t="s">
        <v>10</v>
      </c>
      <c r="X64"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64" s="5" t="s">
        <v>437</v>
      </c>
    </row>
    <row r="65" spans="1:25" ht="30" x14ac:dyDescent="0.25">
      <c r="A65" s="12">
        <v>43752</v>
      </c>
      <c r="B65" s="8" t="s">
        <v>56</v>
      </c>
      <c r="C65" s="6" t="s">
        <v>162</v>
      </c>
      <c r="D65" s="5" t="s">
        <v>163</v>
      </c>
      <c r="E65" s="5" t="s">
        <v>10</v>
      </c>
      <c r="F65" s="5" t="s">
        <v>220</v>
      </c>
      <c r="G65" s="14" t="s">
        <v>11</v>
      </c>
      <c r="H65" s="14" t="s">
        <v>11</v>
      </c>
      <c r="I65" s="14" t="s">
        <v>11</v>
      </c>
      <c r="J65" s="5" t="s">
        <v>10</v>
      </c>
      <c r="K65" s="7" t="s">
        <v>10</v>
      </c>
      <c r="L65" s="7" t="s">
        <v>220</v>
      </c>
      <c r="M65" s="7" t="s">
        <v>10</v>
      </c>
      <c r="N65" s="14" t="s">
        <v>11</v>
      </c>
      <c r="O65" s="14" t="s">
        <v>220</v>
      </c>
      <c r="P65" s="58" t="s">
        <v>225</v>
      </c>
      <c r="Q65" s="5" t="s">
        <v>164</v>
      </c>
      <c r="R65" s="6" t="s">
        <v>13</v>
      </c>
      <c r="S65" s="9" t="s">
        <v>165</v>
      </c>
      <c r="T65" s="9">
        <v>43542</v>
      </c>
      <c r="U65" s="9">
        <v>45107</v>
      </c>
      <c r="V65" s="4">
        <f ca="1">IFERROR(IF(DAYS360(TODAY(),Tableau134[[#This Row],[AVIS LIMITE AU]],TRUE)&gt;=0,1,0),"")</f>
        <v>1</v>
      </c>
      <c r="W65" s="7" t="s">
        <v>10</v>
      </c>
      <c r="X65"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65" s="5"/>
    </row>
    <row r="66" spans="1:25" ht="60" x14ac:dyDescent="0.25">
      <c r="A66" s="10">
        <v>44538</v>
      </c>
      <c r="B66" s="28" t="s">
        <v>56</v>
      </c>
      <c r="C66" s="8" t="s">
        <v>446</v>
      </c>
      <c r="D66" s="5" t="s">
        <v>142</v>
      </c>
      <c r="E66" s="5" t="s">
        <v>10</v>
      </c>
      <c r="F66" s="5" t="s">
        <v>220</v>
      </c>
      <c r="G66" s="43" t="s">
        <v>10</v>
      </c>
      <c r="H66" s="43" t="s">
        <v>11</v>
      </c>
      <c r="I66" s="43" t="s">
        <v>11</v>
      </c>
      <c r="J66" s="5" t="s">
        <v>10</v>
      </c>
      <c r="K66" s="43" t="s">
        <v>10</v>
      </c>
      <c r="L66" s="43" t="s">
        <v>220</v>
      </c>
      <c r="M66" s="7" t="s">
        <v>10</v>
      </c>
      <c r="N66" s="43" t="s">
        <v>11</v>
      </c>
      <c r="O66" s="43" t="s">
        <v>11</v>
      </c>
      <c r="P66" s="59" t="s">
        <v>288</v>
      </c>
      <c r="Q66" s="5" t="s">
        <v>143</v>
      </c>
      <c r="R66" s="6" t="s">
        <v>13</v>
      </c>
      <c r="S66" s="64" t="s">
        <v>447</v>
      </c>
      <c r="T66" s="9">
        <v>44460</v>
      </c>
      <c r="U66" s="9">
        <v>44773</v>
      </c>
      <c r="V66" s="4">
        <f ca="1">IFERROR(IF(DAYS360(TODAY(),Tableau134[[#This Row],[AVIS LIMITE AU]],TRUE)&gt;=0,1,0),"")</f>
        <v>1</v>
      </c>
      <c r="W66" s="7" t="s">
        <v>10</v>
      </c>
      <c r="X66"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66" s="29" t="s">
        <v>452</v>
      </c>
    </row>
    <row r="67" spans="1:25" ht="30" x14ac:dyDescent="0.25">
      <c r="A67" s="12">
        <v>43908</v>
      </c>
      <c r="B67" s="28" t="s">
        <v>56</v>
      </c>
      <c r="C67" s="8" t="s">
        <v>274</v>
      </c>
      <c r="D67" s="7" t="s">
        <v>48</v>
      </c>
      <c r="E67" s="5" t="s">
        <v>10</v>
      </c>
      <c r="F67" s="5" t="s">
        <v>220</v>
      </c>
      <c r="G67" s="43" t="s">
        <v>10</v>
      </c>
      <c r="H67" s="43" t="s">
        <v>11</v>
      </c>
      <c r="I67" s="43" t="s">
        <v>11</v>
      </c>
      <c r="J67" s="5" t="s">
        <v>10</v>
      </c>
      <c r="K67" s="43" t="s">
        <v>10</v>
      </c>
      <c r="L67" s="43" t="s">
        <v>220</v>
      </c>
      <c r="M67" s="7" t="s">
        <v>10</v>
      </c>
      <c r="N67" s="43" t="s">
        <v>10</v>
      </c>
      <c r="O67" s="43" t="s">
        <v>220</v>
      </c>
      <c r="P67" s="58" t="s">
        <v>226</v>
      </c>
      <c r="Q67" s="5" t="s">
        <v>276</v>
      </c>
      <c r="R67" s="6" t="s">
        <v>13</v>
      </c>
      <c r="S67" s="9" t="s">
        <v>275</v>
      </c>
      <c r="T67" s="9">
        <v>43795</v>
      </c>
      <c r="U67" s="9">
        <v>45596</v>
      </c>
      <c r="V67" s="4">
        <f ca="1">IFERROR(IF(DAYS360(TODAY(),Tableau134[[#This Row],[AVIS LIMITE AU]],TRUE)&gt;=0,1,0),"")</f>
        <v>1</v>
      </c>
      <c r="W67" s="7" t="s">
        <v>10</v>
      </c>
      <c r="X67"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67" s="29"/>
    </row>
    <row r="68" spans="1:25" ht="30" x14ac:dyDescent="0.25">
      <c r="A68" s="12">
        <v>43752</v>
      </c>
      <c r="B68" s="8" t="s">
        <v>56</v>
      </c>
      <c r="C68" s="6" t="s">
        <v>186</v>
      </c>
      <c r="D68" s="5" t="s">
        <v>160</v>
      </c>
      <c r="E68" s="18" t="s">
        <v>10</v>
      </c>
      <c r="F68" s="5" t="s">
        <v>220</v>
      </c>
      <c r="G68" s="14" t="s">
        <v>10</v>
      </c>
      <c r="H68" s="14" t="s">
        <v>11</v>
      </c>
      <c r="I68" s="14" t="s">
        <v>11</v>
      </c>
      <c r="J68" s="5" t="s">
        <v>10</v>
      </c>
      <c r="K68" s="7" t="s">
        <v>10</v>
      </c>
      <c r="L68" s="7" t="s">
        <v>220</v>
      </c>
      <c r="M68" s="7" t="s">
        <v>10</v>
      </c>
      <c r="N68" s="14" t="s">
        <v>11</v>
      </c>
      <c r="O68" s="14" t="s">
        <v>11</v>
      </c>
      <c r="P68" s="58" t="s">
        <v>224</v>
      </c>
      <c r="Q68" s="5" t="s">
        <v>161</v>
      </c>
      <c r="R68" s="6" t="s">
        <v>13</v>
      </c>
      <c r="S68" s="9" t="s">
        <v>187</v>
      </c>
      <c r="T68" s="9">
        <v>42989</v>
      </c>
      <c r="U68" s="9">
        <v>45596</v>
      </c>
      <c r="V68" s="4">
        <f ca="1">IFERROR(IF(DAYS360(TODAY(),Tableau134[[#This Row],[AVIS LIMITE AU]],TRUE)&gt;=0,1,0),"")</f>
        <v>1</v>
      </c>
      <c r="W68" s="7" t="s">
        <v>10</v>
      </c>
      <c r="X68"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68" s="5"/>
    </row>
    <row r="69" spans="1:25" ht="30" x14ac:dyDescent="0.25">
      <c r="A69" s="12">
        <v>43752</v>
      </c>
      <c r="B69" s="8" t="s">
        <v>149</v>
      </c>
      <c r="C69" s="6" t="s">
        <v>148</v>
      </c>
      <c r="D69" s="5" t="s">
        <v>150</v>
      </c>
      <c r="E69" s="5" t="s">
        <v>10</v>
      </c>
      <c r="F69" s="5" t="s">
        <v>220</v>
      </c>
      <c r="G69" s="14" t="s">
        <v>11</v>
      </c>
      <c r="H69" s="14" t="s">
        <v>11</v>
      </c>
      <c r="I69" s="14" t="s">
        <v>11</v>
      </c>
      <c r="J69" s="5" t="s">
        <v>10</v>
      </c>
      <c r="K69" s="7" t="s">
        <v>10</v>
      </c>
      <c r="L69" s="7" t="s">
        <v>220</v>
      </c>
      <c r="M69" s="7" t="s">
        <v>11</v>
      </c>
      <c r="N69" s="14" t="s">
        <v>11</v>
      </c>
      <c r="O69" s="14" t="s">
        <v>11</v>
      </c>
      <c r="P69" s="57" t="s">
        <v>224</v>
      </c>
      <c r="Q69" s="5" t="s">
        <v>152</v>
      </c>
      <c r="R69" s="6" t="s">
        <v>13</v>
      </c>
      <c r="S69" s="9" t="s">
        <v>151</v>
      </c>
      <c r="T69" s="9">
        <v>43600</v>
      </c>
      <c r="U69" s="9">
        <v>45107</v>
      </c>
      <c r="V69" s="4">
        <f ca="1">IFERROR(IF(DAYS360(TODAY(),Tableau134[[#This Row],[AVIS LIMITE AU]],TRUE)&gt;=0,1,0),"")</f>
        <v>1</v>
      </c>
      <c r="W69" s="7" t="s">
        <v>10</v>
      </c>
      <c r="X69"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69" s="5"/>
    </row>
    <row r="70" spans="1:25" ht="45" x14ac:dyDescent="0.25">
      <c r="A70" s="12">
        <v>44538</v>
      </c>
      <c r="B70" s="8" t="s">
        <v>149</v>
      </c>
      <c r="C70" s="6" t="s">
        <v>176</v>
      </c>
      <c r="D70" s="5" t="s">
        <v>175</v>
      </c>
      <c r="E70" s="5" t="s">
        <v>10</v>
      </c>
      <c r="F70" s="5" t="s">
        <v>220</v>
      </c>
      <c r="G70" s="14" t="s">
        <v>11</v>
      </c>
      <c r="H70" s="14" t="s">
        <v>11</v>
      </c>
      <c r="I70" s="14" t="s">
        <v>11</v>
      </c>
      <c r="J70" s="5" t="s">
        <v>10</v>
      </c>
      <c r="K70" s="7" t="s">
        <v>10</v>
      </c>
      <c r="L70" s="7" t="s">
        <v>220</v>
      </c>
      <c r="M70" s="7" t="s">
        <v>11</v>
      </c>
      <c r="N70" s="14" t="s">
        <v>11</v>
      </c>
      <c r="O70" s="14" t="s">
        <v>11</v>
      </c>
      <c r="P70" s="58" t="s">
        <v>225</v>
      </c>
      <c r="Q70" s="5" t="s">
        <v>177</v>
      </c>
      <c r="R70" s="6" t="s">
        <v>13</v>
      </c>
      <c r="S70" s="9" t="s">
        <v>476</v>
      </c>
      <c r="T70" s="9">
        <v>44531</v>
      </c>
      <c r="U70" s="9">
        <v>46326</v>
      </c>
      <c r="V70" s="4">
        <f ca="1">IFERROR(IF(DAYS360(TODAY(),Tableau134[[#This Row],[AVIS LIMITE AU]],TRUE)&gt;=0,1,0),"")</f>
        <v>1</v>
      </c>
      <c r="W70" s="7" t="s">
        <v>10</v>
      </c>
      <c r="X70"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70" s="5" t="s">
        <v>477</v>
      </c>
    </row>
    <row r="71" spans="1:25" ht="45" x14ac:dyDescent="0.25">
      <c r="A71" s="12">
        <v>44538</v>
      </c>
      <c r="B71" s="8" t="s">
        <v>149</v>
      </c>
      <c r="C71" s="6" t="s">
        <v>176</v>
      </c>
      <c r="D71" s="5" t="s">
        <v>478</v>
      </c>
      <c r="E71" s="5" t="s">
        <v>10</v>
      </c>
      <c r="F71" s="5" t="s">
        <v>220</v>
      </c>
      <c r="G71" s="14" t="s">
        <v>11</v>
      </c>
      <c r="H71" s="14" t="s">
        <v>11</v>
      </c>
      <c r="I71" s="14" t="s">
        <v>11</v>
      </c>
      <c r="J71" s="5" t="s">
        <v>10</v>
      </c>
      <c r="K71" s="43" t="s">
        <v>10</v>
      </c>
      <c r="L71" s="43" t="s">
        <v>220</v>
      </c>
      <c r="M71" s="7" t="s">
        <v>11</v>
      </c>
      <c r="N71" s="43" t="s">
        <v>11</v>
      </c>
      <c r="O71" s="43" t="s">
        <v>11</v>
      </c>
      <c r="P71" s="56" t="s">
        <v>225</v>
      </c>
      <c r="Q71" s="5" t="s">
        <v>478</v>
      </c>
      <c r="R71" s="6" t="s">
        <v>13</v>
      </c>
      <c r="S71" s="9" t="s">
        <v>480</v>
      </c>
      <c r="T71" s="9">
        <v>44531</v>
      </c>
      <c r="U71" s="9">
        <v>46326</v>
      </c>
      <c r="V71" s="4">
        <f ca="1">IFERROR(IF(DAYS360(TODAY(),Tableau134[[#This Row],[AVIS LIMITE AU]],TRUE)&gt;=0,1,0),"")</f>
        <v>1</v>
      </c>
      <c r="W71" s="7" t="s">
        <v>10</v>
      </c>
      <c r="X71" s="29"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71" s="5" t="s">
        <v>479</v>
      </c>
    </row>
    <row r="72" spans="1:25" ht="30" x14ac:dyDescent="0.25">
      <c r="A72" s="10">
        <v>44385</v>
      </c>
      <c r="B72" s="28" t="s">
        <v>149</v>
      </c>
      <c r="C72" s="8" t="s">
        <v>370</v>
      </c>
      <c r="D72" s="5" t="s">
        <v>371</v>
      </c>
      <c r="E72" s="5" t="s">
        <v>10</v>
      </c>
      <c r="F72" s="5" t="s">
        <v>220</v>
      </c>
      <c r="G72" s="43" t="s">
        <v>11</v>
      </c>
      <c r="H72" s="43" t="s">
        <v>11</v>
      </c>
      <c r="I72" s="43" t="s">
        <v>11</v>
      </c>
      <c r="J72" s="5" t="s">
        <v>10</v>
      </c>
      <c r="K72" s="43" t="s">
        <v>10</v>
      </c>
      <c r="L72" s="43" t="s">
        <v>220</v>
      </c>
      <c r="M72" s="7" t="s">
        <v>11</v>
      </c>
      <c r="N72" s="43" t="s">
        <v>11</v>
      </c>
      <c r="O72" s="43" t="s">
        <v>11</v>
      </c>
      <c r="P72" s="56" t="s">
        <v>372</v>
      </c>
      <c r="Q72" s="5" t="s">
        <v>371</v>
      </c>
      <c r="R72" s="6" t="s">
        <v>13</v>
      </c>
      <c r="S72" s="9" t="s">
        <v>373</v>
      </c>
      <c r="T72" s="9">
        <v>43993</v>
      </c>
      <c r="U72" s="9">
        <v>45838</v>
      </c>
      <c r="V72" s="4">
        <f ca="1">IFERROR(IF(DAYS360(TODAY(),Tableau134[[#This Row],[AVIS LIMITE AU]],TRUE)&gt;=0,1,0),"")</f>
        <v>1</v>
      </c>
      <c r="W72" s="7" t="s">
        <v>10</v>
      </c>
      <c r="X72" s="5" t="str">
        <f ca="1">IF(Tableau134[[#This Row],[ -&gt; AT/DTA : Sur liste verte C2p (OUI/NON à date de référencement)
-&gt; ATex (Avis favorable / Avis défavorable)
-&gt; Autre : SO]]&lt;&gt;"",IF(AND(OR(Tableau134[[#This Row],[ -&gt; AT/DTA : Sur liste verte C2p (OUI/NON à date de référencement)
-&gt; ATex (Avis favorable / Avis défavorable)
-&gt; Autre : SO]]="OUI",Tableau134[[#This Row],[ -&gt; AT/DTA : Sur liste verte C2p (OUI/NON à date de référencement)
-&gt; ATex (Avis favorable / Avis défavorable)
-&gt; Autre : SO]]="FAVORABLE"),Tableau134[[#This Row],[VALIDITE]]=1),"TC","TNC"),"")</f>
        <v>TC</v>
      </c>
      <c r="Y72" s="29" t="s">
        <v>376</v>
      </c>
    </row>
  </sheetData>
  <sheetProtection algorithmName="SHA-512" hashValue="63Sdo0gR1qpCV3e795yKzSRbkRoDcHSVNzg1UgIV45hvxB4M9DLhNSUzCaQdUOb2s/bSBbSz2pMVKWAPhSfG1g==" saltValue="fyGqab45P4r3QEoG8YpbCA==" spinCount="100000" sheet="1" objects="1" scenarios="1" selectLockedCells="1" sort="0" autoFilter="0" selectUnlockedCells="1"/>
  <mergeCells count="14">
    <mergeCell ref="A11:W20"/>
    <mergeCell ref="A10:W10"/>
    <mergeCell ref="X1:Y20"/>
    <mergeCell ref="A1:E9"/>
    <mergeCell ref="F1:W9"/>
    <mergeCell ref="A21:A23"/>
    <mergeCell ref="J23:L23"/>
    <mergeCell ref="M23:O23"/>
    <mergeCell ref="Q21:Y23"/>
    <mergeCell ref="E21:P21"/>
    <mergeCell ref="J22:O22"/>
    <mergeCell ref="B21:D23"/>
    <mergeCell ref="E22:I22"/>
    <mergeCell ref="G23:I23"/>
  </mergeCells>
  <phoneticPr fontId="8" type="noConversion"/>
  <conditionalFormatting sqref="E21:O21 E22 E23:G23 F65 E64:E65 E73:O1048576 E24:F63 M63:M68 E66:F72 J65:O72 J22:O63">
    <cfRule type="cellIs" dxfId="90" priority="12" operator="equal">
      <formula>"SO"</formula>
    </cfRule>
    <cfRule type="cellIs" dxfId="89" priority="50" operator="equal">
      <formula>"OUI (INDIRECTEMENT)"</formula>
    </cfRule>
    <cfRule type="cellIs" dxfId="88" priority="56" operator="equal">
      <formula>"NON"</formula>
    </cfRule>
    <cfRule type="cellIs" dxfId="87" priority="76" operator="equal">
      <formula>"OUI"</formula>
    </cfRule>
  </conditionalFormatting>
  <conditionalFormatting sqref="V25:V72">
    <cfRule type="cellIs" dxfId="86" priority="48" operator="equal">
      <formula>0</formula>
    </cfRule>
    <cfRule type="cellIs" dxfId="85" priority="49" operator="equal">
      <formula>1</formula>
    </cfRule>
  </conditionalFormatting>
  <conditionalFormatting sqref="X21:X1048576">
    <cfRule type="expression" dxfId="84" priority="304">
      <formula>($W21="NON (EVALUATION RECENTE)")</formula>
    </cfRule>
    <cfRule type="cellIs" dxfId="83" priority="305" operator="equal">
      <formula>"TNC"</formula>
    </cfRule>
  </conditionalFormatting>
  <conditionalFormatting sqref="W21:W63 W65:W1048576">
    <cfRule type="expression" dxfId="82" priority="306">
      <formula>($W21="NON (EVALUATION RECENTE)")</formula>
    </cfRule>
  </conditionalFormatting>
  <conditionalFormatting sqref="F64 J64:O64">
    <cfRule type="cellIs" dxfId="81" priority="41" operator="equal">
      <formula>"SO"</formula>
    </cfRule>
    <cfRule type="cellIs" dxfId="80" priority="42" operator="equal">
      <formula>"OUI (INDIRECTEMENT)"</formula>
    </cfRule>
    <cfRule type="cellIs" dxfId="79" priority="43" operator="equal">
      <formula>"NON"</formula>
    </cfRule>
    <cfRule type="cellIs" dxfId="78" priority="44" operator="equal">
      <formula>"OUI"</formula>
    </cfRule>
  </conditionalFormatting>
  <conditionalFormatting sqref="V64">
    <cfRule type="cellIs" dxfId="77" priority="39" operator="equal">
      <formula>0</formula>
    </cfRule>
    <cfRule type="cellIs" dxfId="76" priority="40" operator="equal">
      <formula>1</formula>
    </cfRule>
  </conditionalFormatting>
  <conditionalFormatting sqref="W64">
    <cfRule type="expression" dxfId="75" priority="47">
      <formula>($W64="NON (EVALUATION RECENTE)")</formula>
    </cfRule>
  </conditionalFormatting>
  <conditionalFormatting sqref="M27">
    <cfRule type="cellIs" dxfId="74" priority="75" operator="equal">
      <formula>"OUI*"</formula>
    </cfRule>
  </conditionalFormatting>
  <conditionalFormatting sqref="M25:O72">
    <cfRule type="cellIs" dxfId="73" priority="10" operator="equal">
      <formula>"OUI**"</formula>
    </cfRule>
  </conditionalFormatting>
  <conditionalFormatting sqref="G65:I72 G24:I63">
    <cfRule type="cellIs" dxfId="72" priority="2" operator="equal">
      <formula>"SO"</formula>
    </cfRule>
    <cfRule type="cellIs" dxfId="71" priority="7" operator="equal">
      <formula>"OUI (INDIRECTEMENT)"</formula>
    </cfRule>
    <cfRule type="cellIs" dxfId="70" priority="8" operator="equal">
      <formula>"NON"</formula>
    </cfRule>
    <cfRule type="cellIs" dxfId="69" priority="9" operator="equal">
      <formula>"OUI"</formula>
    </cfRule>
  </conditionalFormatting>
  <conditionalFormatting sqref="G64:I64">
    <cfRule type="cellIs" dxfId="68" priority="3" operator="equal">
      <formula>"SO"</formula>
    </cfRule>
    <cfRule type="cellIs" dxfId="67" priority="4" operator="equal">
      <formula>"OUI (INDIRECTEMENT)"</formula>
    </cfRule>
    <cfRule type="cellIs" dxfId="66" priority="5" operator="equal">
      <formula>"NON"</formula>
    </cfRule>
    <cfRule type="cellIs" dxfId="65" priority="6" operator="equal">
      <formula>"OUI"</formula>
    </cfRule>
  </conditionalFormatting>
  <conditionalFormatting sqref="G25:I72">
    <cfRule type="cellIs" dxfId="64" priority="1" operator="equal">
      <formula>"OUI**"</formula>
    </cfRule>
  </conditionalFormatting>
  <dataValidations count="1">
    <dataValidation allowBlank="1" showInputMessage="1" sqref="A1 F1 X1 Z1:XFD10" xr:uid="{8E5E832D-EA02-4A17-BC99-E5B00AB119BF}"/>
  </dataValidations>
  <printOptions horizontalCentered="1"/>
  <pageMargins left="0.23622047244094491" right="0.23622047244094491" top="0.74803149606299213" bottom="0.74803149606299213" header="0.31496062992125984" footer="0.31496062992125984"/>
  <pageSetup paperSize="8" scale="41" fitToHeight="0" orientation="landscape" r:id="rId1"/>
  <headerFooter scaleWithDoc="0">
    <oddHeader>&amp;R&amp;D</oddHeader>
    <oddFooter>&amp;R&amp;P/&amp;N</oddFooter>
  </headerFooter>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B8461-DB3B-48F4-96C4-D86B9C6C3988}">
  <sheetPr>
    <tabColor theme="6" tint="-0.249977111117893"/>
    <pageSetUpPr fitToPage="1"/>
  </sheetPr>
  <dimension ref="A1:AH75"/>
  <sheetViews>
    <sheetView showGridLines="0" zoomScale="40" zoomScaleNormal="40" workbookViewId="0">
      <selection activeCell="A10" sqref="A10:AD10"/>
    </sheetView>
  </sheetViews>
  <sheetFormatPr baseColWidth="10" defaultColWidth="11.42578125" defaultRowHeight="15" x14ac:dyDescent="0.25"/>
  <cols>
    <col min="1" max="1" width="24.85546875" style="78" bestFit="1" customWidth="1"/>
    <col min="2" max="2" width="19.85546875" style="78" bestFit="1" customWidth="1"/>
    <col min="3" max="3" width="34" style="78" bestFit="1" customWidth="1"/>
    <col min="4" max="4" width="25.42578125" style="78" bestFit="1" customWidth="1"/>
    <col min="5" max="5" width="24.5703125" style="78" bestFit="1" customWidth="1"/>
    <col min="6" max="6" width="21.7109375" style="78" bestFit="1" customWidth="1"/>
    <col min="7" max="7" width="23.28515625" style="78" bestFit="1" customWidth="1"/>
    <col min="8" max="10" width="23.28515625" style="78" customWidth="1"/>
    <col min="11" max="11" width="18.5703125" style="78" bestFit="1" customWidth="1"/>
    <col min="12" max="12" width="26.140625" style="78" bestFit="1" customWidth="1"/>
    <col min="13" max="13" width="27.85546875" style="78" bestFit="1" customWidth="1"/>
    <col min="14" max="14" width="27.85546875" style="78" customWidth="1"/>
    <col min="15" max="15" width="27.7109375" style="78" bestFit="1" customWidth="1"/>
    <col min="16" max="17" width="27.7109375" style="78" customWidth="1"/>
    <col min="18" max="18" width="24.42578125" style="78" bestFit="1" customWidth="1"/>
    <col min="19" max="19" width="21.7109375" style="78" bestFit="1" customWidth="1"/>
    <col min="20" max="21" width="21.7109375" style="78" customWidth="1"/>
    <col min="22" max="22" width="23.28515625" style="78" bestFit="1" customWidth="1"/>
    <col min="23" max="23" width="159.7109375" style="60" bestFit="1" customWidth="1"/>
    <col min="24" max="24" width="30.7109375" style="78" bestFit="1" customWidth="1"/>
    <col min="25" max="25" width="22.7109375" style="78" customWidth="1"/>
    <col min="26" max="26" width="18.5703125" style="78" bestFit="1" customWidth="1"/>
    <col min="27" max="27" width="18.85546875" style="78" bestFit="1" customWidth="1"/>
    <col min="28" max="28" width="22.7109375" style="78" bestFit="1" customWidth="1"/>
    <col min="29" max="29" width="19.85546875" style="78" bestFit="1" customWidth="1"/>
    <col min="30" max="30" width="30.7109375" style="78" bestFit="1" customWidth="1"/>
    <col min="31" max="31" width="25.140625" style="78" bestFit="1" customWidth="1"/>
    <col min="32" max="32" width="32.42578125" style="78" bestFit="1" customWidth="1"/>
    <col min="33" max="33" width="11.42578125" style="78"/>
    <col min="34" max="34" width="255.85546875" style="78" customWidth="1"/>
    <col min="35" max="16384" width="11.42578125" style="78"/>
  </cols>
  <sheetData>
    <row r="1" spans="1:32" s="53" customFormat="1" ht="14.45" customHeight="1" x14ac:dyDescent="0.25">
      <c r="A1" s="138"/>
      <c r="B1" s="138"/>
      <c r="C1" s="138"/>
      <c r="D1" s="138"/>
      <c r="E1" s="138"/>
      <c r="F1" s="112" t="s">
        <v>596</v>
      </c>
      <c r="G1" s="112"/>
      <c r="H1" s="112"/>
      <c r="I1" s="112"/>
      <c r="J1" s="112"/>
      <c r="K1" s="112"/>
      <c r="L1" s="112"/>
      <c r="M1" s="112"/>
      <c r="N1" s="112"/>
      <c r="O1" s="112"/>
      <c r="P1" s="112"/>
      <c r="Q1" s="112"/>
      <c r="R1" s="112"/>
      <c r="S1" s="112"/>
      <c r="T1" s="112"/>
      <c r="U1" s="112"/>
      <c r="V1" s="112"/>
      <c r="W1" s="112"/>
      <c r="X1" s="112"/>
      <c r="Y1" s="112"/>
      <c r="Z1" s="112"/>
      <c r="AA1" s="112"/>
      <c r="AB1" s="112"/>
      <c r="AC1" s="112"/>
      <c r="AD1" s="112"/>
      <c r="AE1" s="139" t="s">
        <v>257</v>
      </c>
      <c r="AF1" s="139"/>
    </row>
    <row r="2" spans="1:32" s="53" customFormat="1" x14ac:dyDescent="0.25">
      <c r="A2" s="138"/>
      <c r="B2" s="138"/>
      <c r="C2" s="138"/>
      <c r="D2" s="138"/>
      <c r="E2" s="138"/>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39"/>
      <c r="AF2" s="139"/>
    </row>
    <row r="3" spans="1:32" s="53" customFormat="1" x14ac:dyDescent="0.25">
      <c r="A3" s="138"/>
      <c r="B3" s="138"/>
      <c r="C3" s="138"/>
      <c r="D3" s="138"/>
      <c r="E3" s="138"/>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39"/>
      <c r="AF3" s="139"/>
    </row>
    <row r="4" spans="1:32" s="53" customFormat="1" x14ac:dyDescent="0.25">
      <c r="A4" s="138"/>
      <c r="B4" s="138"/>
      <c r="C4" s="138"/>
      <c r="D4" s="138"/>
      <c r="E4" s="138"/>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39"/>
      <c r="AF4" s="139"/>
    </row>
    <row r="5" spans="1:32" s="53" customFormat="1" x14ac:dyDescent="0.25">
      <c r="A5" s="138"/>
      <c r="B5" s="138"/>
      <c r="C5" s="138"/>
      <c r="D5" s="138"/>
      <c r="E5" s="138"/>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39"/>
      <c r="AF5" s="139"/>
    </row>
    <row r="6" spans="1:32" s="53" customFormat="1" x14ac:dyDescent="0.25">
      <c r="A6" s="138"/>
      <c r="B6" s="138"/>
      <c r="C6" s="138"/>
      <c r="D6" s="138"/>
      <c r="E6" s="138"/>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39"/>
      <c r="AF6" s="139"/>
    </row>
    <row r="7" spans="1:32" s="53" customFormat="1" x14ac:dyDescent="0.25">
      <c r="A7" s="138"/>
      <c r="B7" s="138"/>
      <c r="C7" s="138"/>
      <c r="D7" s="138"/>
      <c r="E7" s="138"/>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39"/>
      <c r="AF7" s="139"/>
    </row>
    <row r="8" spans="1:32" s="53" customFormat="1" x14ac:dyDescent="0.25">
      <c r="A8" s="138"/>
      <c r="B8" s="138"/>
      <c r="C8" s="138"/>
      <c r="D8" s="138"/>
      <c r="E8" s="138"/>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39"/>
      <c r="AF8" s="139"/>
    </row>
    <row r="9" spans="1:32" s="53" customFormat="1" x14ac:dyDescent="0.25">
      <c r="A9" s="138"/>
      <c r="B9" s="138"/>
      <c r="C9" s="138"/>
      <c r="D9" s="138"/>
      <c r="E9" s="138"/>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39"/>
      <c r="AF9" s="139"/>
    </row>
    <row r="10" spans="1:32" s="53" customFormat="1" ht="21" x14ac:dyDescent="0.25">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9"/>
      <c r="AF10" s="139"/>
    </row>
    <row r="11" spans="1:32" ht="14.45" customHeight="1" x14ac:dyDescent="0.25">
      <c r="A11" s="135" t="s">
        <v>574</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9"/>
      <c r="AF11" s="139"/>
    </row>
    <row r="12" spans="1:32" ht="14.45" customHeight="1" x14ac:dyDescent="0.25">
      <c r="A12" s="136"/>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9"/>
      <c r="AF12" s="139"/>
    </row>
    <row r="13" spans="1:32" ht="14.45" customHeight="1" x14ac:dyDescent="0.25">
      <c r="A13" s="136"/>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9"/>
      <c r="AF13" s="139"/>
    </row>
    <row r="14" spans="1:32" ht="14.4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9"/>
      <c r="AF14" s="139"/>
    </row>
    <row r="15" spans="1:32" ht="14.45" customHeight="1" x14ac:dyDescent="0.25">
      <c r="A15" s="136"/>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9"/>
      <c r="AF15" s="139"/>
    </row>
    <row r="16" spans="1:32" ht="14.45" customHeight="1" x14ac:dyDescent="0.25">
      <c r="A16" s="136"/>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9"/>
      <c r="AF16" s="139"/>
    </row>
    <row r="17" spans="1:34" ht="14.45" customHeight="1" x14ac:dyDescent="0.25">
      <c r="A17" s="136"/>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9"/>
      <c r="AF17" s="139"/>
    </row>
    <row r="18" spans="1:34" ht="14.45" customHeight="1" x14ac:dyDescent="0.25">
      <c r="A18" s="136"/>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9"/>
      <c r="AF18" s="139"/>
    </row>
    <row r="19" spans="1:34" ht="14.45" customHeight="1" x14ac:dyDescent="0.25">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9"/>
      <c r="AF19" s="139"/>
    </row>
    <row r="20" spans="1:34" ht="14.45" customHeight="1" x14ac:dyDescent="0.25">
      <c r="A20" s="136"/>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9"/>
      <c r="AF20" s="139"/>
    </row>
    <row r="21" spans="1:34" ht="14.45" customHeight="1" x14ac:dyDescent="0.25">
      <c r="W21" s="78"/>
      <c r="AD21" s="36"/>
      <c r="AE21" s="139"/>
      <c r="AF21" s="139"/>
    </row>
    <row r="22" spans="1:34" ht="21" x14ac:dyDescent="0.25">
      <c r="A22" s="92" t="s">
        <v>588</v>
      </c>
      <c r="B22" s="93"/>
      <c r="C22" s="136" t="s">
        <v>589</v>
      </c>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36"/>
      <c r="AE22" s="139"/>
      <c r="AF22" s="139"/>
    </row>
    <row r="23" spans="1:34" ht="14.45" customHeight="1" x14ac:dyDescent="0.2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140"/>
      <c r="AF23" s="140"/>
    </row>
    <row r="24" spans="1:34" ht="30" customHeight="1" x14ac:dyDescent="0.25">
      <c r="A24" s="113"/>
      <c r="B24" s="141" t="s">
        <v>215</v>
      </c>
      <c r="C24" s="141"/>
      <c r="D24" s="141"/>
      <c r="E24" s="141"/>
      <c r="F24" s="126"/>
      <c r="G24" s="127"/>
      <c r="H24" s="127"/>
      <c r="I24" s="127"/>
      <c r="J24" s="127"/>
      <c r="K24" s="127"/>
      <c r="L24" s="127"/>
      <c r="M24" s="127"/>
      <c r="N24" s="127"/>
      <c r="O24" s="127"/>
      <c r="P24" s="127"/>
      <c r="Q24" s="127"/>
      <c r="R24" s="127"/>
      <c r="S24" s="127"/>
      <c r="T24" s="127"/>
      <c r="U24" s="127"/>
      <c r="V24" s="127"/>
      <c r="W24" s="128"/>
      <c r="X24" s="117" t="s">
        <v>9</v>
      </c>
      <c r="Y24" s="118"/>
      <c r="Z24" s="118"/>
      <c r="AA24" s="118"/>
      <c r="AB24" s="118"/>
      <c r="AC24" s="118"/>
      <c r="AD24" s="118"/>
      <c r="AE24" s="118"/>
      <c r="AF24" s="118"/>
    </row>
    <row r="25" spans="1:34" ht="45" customHeight="1" x14ac:dyDescent="0.25">
      <c r="A25" s="113"/>
      <c r="B25" s="141"/>
      <c r="C25" s="141"/>
      <c r="D25" s="141"/>
      <c r="E25" s="141"/>
      <c r="F25" s="129" t="s">
        <v>219</v>
      </c>
      <c r="G25" s="130"/>
      <c r="H25" s="130"/>
      <c r="I25" s="130"/>
      <c r="J25" s="130"/>
      <c r="K25" s="116" t="s">
        <v>95</v>
      </c>
      <c r="L25" s="116"/>
      <c r="M25" s="116"/>
      <c r="N25" s="116"/>
      <c r="O25" s="116"/>
      <c r="P25" s="116"/>
      <c r="Q25" s="116"/>
      <c r="R25" s="116"/>
      <c r="S25" s="116"/>
      <c r="T25" s="116"/>
      <c r="U25" s="116"/>
      <c r="V25" s="116"/>
      <c r="W25" s="54"/>
      <c r="X25" s="120"/>
      <c r="Y25" s="121"/>
      <c r="Z25" s="121"/>
      <c r="AA25" s="121"/>
      <c r="AB25" s="121"/>
      <c r="AC25" s="121"/>
      <c r="AD25" s="121"/>
      <c r="AE25" s="121"/>
      <c r="AF25" s="121"/>
    </row>
    <row r="26" spans="1:34" ht="45" customHeight="1" x14ac:dyDescent="0.25">
      <c r="A26" s="113"/>
      <c r="B26" s="141"/>
      <c r="C26" s="141"/>
      <c r="D26" s="141"/>
      <c r="E26" s="141"/>
      <c r="F26" s="142"/>
      <c r="G26" s="143"/>
      <c r="H26" s="143"/>
      <c r="I26" s="143"/>
      <c r="J26" s="143"/>
      <c r="K26" s="144" t="s">
        <v>213</v>
      </c>
      <c r="L26" s="145"/>
      <c r="M26" s="145"/>
      <c r="N26" s="145"/>
      <c r="O26" s="145"/>
      <c r="P26" s="145"/>
      <c r="Q26" s="145"/>
      <c r="R26" s="116" t="s">
        <v>233</v>
      </c>
      <c r="S26" s="116"/>
      <c r="T26" s="116"/>
      <c r="U26" s="116"/>
      <c r="V26" s="116"/>
      <c r="W26" s="55"/>
      <c r="X26" s="123"/>
      <c r="Y26" s="124"/>
      <c r="Z26" s="124"/>
      <c r="AA26" s="124"/>
      <c r="AB26" s="124"/>
      <c r="AC26" s="124"/>
      <c r="AD26" s="124"/>
      <c r="AE26" s="124"/>
      <c r="AF26" s="124"/>
    </row>
    <row r="27" spans="1:34" s="5" customFormat="1" ht="115.9" customHeight="1" x14ac:dyDescent="0.25">
      <c r="A27" s="15" t="s">
        <v>39</v>
      </c>
      <c r="B27" s="15" t="s">
        <v>97</v>
      </c>
      <c r="C27" s="15" t="s">
        <v>0</v>
      </c>
      <c r="D27" s="15" t="s">
        <v>8</v>
      </c>
      <c r="E27" s="15" t="s">
        <v>7</v>
      </c>
      <c r="F27" s="15" t="s">
        <v>558</v>
      </c>
      <c r="G27" s="15" t="s">
        <v>559</v>
      </c>
      <c r="H27" s="15" t="s">
        <v>552</v>
      </c>
      <c r="I27" s="15" t="s">
        <v>551</v>
      </c>
      <c r="J27" s="15" t="s">
        <v>532</v>
      </c>
      <c r="K27" s="15" t="s">
        <v>562</v>
      </c>
      <c r="L27" s="15" t="s">
        <v>560</v>
      </c>
      <c r="M27" s="19" t="s">
        <v>561</v>
      </c>
      <c r="N27" s="15" t="s">
        <v>565</v>
      </c>
      <c r="O27" s="15" t="s">
        <v>557</v>
      </c>
      <c r="P27" s="15" t="s">
        <v>556</v>
      </c>
      <c r="Q27" s="15" t="s">
        <v>553</v>
      </c>
      <c r="R27" s="15" t="s">
        <v>576</v>
      </c>
      <c r="S27" s="15" t="s">
        <v>563</v>
      </c>
      <c r="T27" s="19" t="s">
        <v>564</v>
      </c>
      <c r="U27" s="15" t="s">
        <v>554</v>
      </c>
      <c r="V27" s="15" t="s">
        <v>555</v>
      </c>
      <c r="W27" s="16" t="s">
        <v>100</v>
      </c>
      <c r="X27" s="15" t="s">
        <v>1</v>
      </c>
      <c r="Y27" s="15" t="s">
        <v>2</v>
      </c>
      <c r="Z27" s="15" t="s">
        <v>3</v>
      </c>
      <c r="AA27" s="15" t="s">
        <v>4</v>
      </c>
      <c r="AB27" s="15" t="s">
        <v>5</v>
      </c>
      <c r="AC27" s="15" t="s">
        <v>6</v>
      </c>
      <c r="AD27" s="15" t="s">
        <v>346</v>
      </c>
      <c r="AE27" s="22" t="s">
        <v>232</v>
      </c>
      <c r="AF27" s="16" t="s">
        <v>40</v>
      </c>
    </row>
    <row r="28" spans="1:34" s="5" customFormat="1" ht="30" x14ac:dyDescent="0.25">
      <c r="A28" s="71">
        <v>43777</v>
      </c>
      <c r="B28" s="78" t="s">
        <v>104</v>
      </c>
      <c r="C28" s="73" t="s">
        <v>103</v>
      </c>
      <c r="D28" s="75" t="s">
        <v>242</v>
      </c>
      <c r="E28" s="78" t="s">
        <v>113</v>
      </c>
      <c r="F28" s="78" t="s">
        <v>10</v>
      </c>
      <c r="G28" s="78" t="s">
        <v>220</v>
      </c>
      <c r="H28" s="78" t="s">
        <v>10</v>
      </c>
      <c r="I28" s="78" t="s">
        <v>11</v>
      </c>
      <c r="J28" s="78" t="s">
        <v>11</v>
      </c>
      <c r="K28" s="78" t="s">
        <v>10</v>
      </c>
      <c r="L28" s="78" t="s">
        <v>10</v>
      </c>
      <c r="M28" s="78" t="s">
        <v>220</v>
      </c>
      <c r="N28" s="78" t="s">
        <v>10</v>
      </c>
      <c r="O28" s="78" t="s">
        <v>10</v>
      </c>
      <c r="P28" s="78" t="s">
        <v>11</v>
      </c>
      <c r="Q28" s="78" t="s">
        <v>11</v>
      </c>
      <c r="R28" s="78" t="s">
        <v>11</v>
      </c>
      <c r="S28" s="43" t="s">
        <v>11</v>
      </c>
      <c r="T28" s="43" t="s">
        <v>11</v>
      </c>
      <c r="U28" s="43" t="s">
        <v>11</v>
      </c>
      <c r="V28" s="43" t="s">
        <v>11</v>
      </c>
      <c r="W28" s="79" t="s">
        <v>224</v>
      </c>
      <c r="X28" s="78" t="s">
        <v>112</v>
      </c>
      <c r="Y28" s="75" t="s">
        <v>34</v>
      </c>
      <c r="Z28" s="76" t="s">
        <v>243</v>
      </c>
      <c r="AA28" s="76">
        <v>43769</v>
      </c>
      <c r="AB28" s="76">
        <v>45596</v>
      </c>
      <c r="AC28" s="4">
        <f ca="1">IFERROR(IF(DAYS360(TODAY(),Tableau13425[[#This Row],[AVIS LIMITE AU]],TRUE)&gt;=0,1,0),"")</f>
        <v>1</v>
      </c>
      <c r="AD28" s="78" t="s">
        <v>10</v>
      </c>
      <c r="AE28" s="5"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28" s="78" t="s">
        <v>537</v>
      </c>
    </row>
    <row r="29" spans="1:34" s="5" customFormat="1" ht="30" x14ac:dyDescent="0.25">
      <c r="A29" s="71" t="s">
        <v>254</v>
      </c>
      <c r="B29" s="78" t="s">
        <v>104</v>
      </c>
      <c r="C29" s="73" t="s">
        <v>103</v>
      </c>
      <c r="D29" s="75" t="s">
        <v>109</v>
      </c>
      <c r="E29" s="78" t="s">
        <v>111</v>
      </c>
      <c r="F29" s="78" t="s">
        <v>10</v>
      </c>
      <c r="G29" s="78" t="s">
        <v>220</v>
      </c>
      <c r="H29" s="78" t="s">
        <v>10</v>
      </c>
      <c r="I29" s="78" t="s">
        <v>10</v>
      </c>
      <c r="J29" s="78" t="s">
        <v>10</v>
      </c>
      <c r="K29" s="78" t="s">
        <v>10</v>
      </c>
      <c r="L29" s="78" t="s">
        <v>11</v>
      </c>
      <c r="M29" s="78" t="s">
        <v>11</v>
      </c>
      <c r="N29" s="78" t="s">
        <v>10</v>
      </c>
      <c r="O29" s="78" t="s">
        <v>10</v>
      </c>
      <c r="P29" s="78" t="s">
        <v>11</v>
      </c>
      <c r="Q29" s="78" t="s">
        <v>11</v>
      </c>
      <c r="R29" s="78" t="s">
        <v>11</v>
      </c>
      <c r="S29" s="43" t="s">
        <v>11</v>
      </c>
      <c r="T29" s="43" t="s">
        <v>11</v>
      </c>
      <c r="U29" s="43" t="s">
        <v>11</v>
      </c>
      <c r="V29" s="43" t="s">
        <v>11</v>
      </c>
      <c r="W29" s="79" t="s">
        <v>224</v>
      </c>
      <c r="X29" s="78" t="s">
        <v>110</v>
      </c>
      <c r="Y29" s="75" t="s">
        <v>34</v>
      </c>
      <c r="Z29" s="76" t="s">
        <v>253</v>
      </c>
      <c r="AA29" s="76">
        <v>43796</v>
      </c>
      <c r="AB29" s="76">
        <v>45657</v>
      </c>
      <c r="AC29" s="4">
        <f ca="1">IFERROR(IF(DAYS360(TODAY(),Tableau13425[[#This Row],[AVIS LIMITE AU]],TRUE)&gt;=0,1,0),"")</f>
        <v>1</v>
      </c>
      <c r="AD29" s="78" t="s">
        <v>10</v>
      </c>
      <c r="AE29"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29" s="78" t="s">
        <v>537</v>
      </c>
    </row>
    <row r="30" spans="1:34" s="5" customFormat="1" ht="45" x14ac:dyDescent="0.25">
      <c r="A30" s="71">
        <v>44634</v>
      </c>
      <c r="B30" s="71" t="s">
        <v>104</v>
      </c>
      <c r="C30" s="73" t="s">
        <v>103</v>
      </c>
      <c r="D30" s="73" t="s">
        <v>507</v>
      </c>
      <c r="E30" s="73" t="s">
        <v>506</v>
      </c>
      <c r="F30" s="78" t="s">
        <v>10</v>
      </c>
      <c r="G30" s="78" t="s">
        <v>220</v>
      </c>
      <c r="H30" s="78" t="s">
        <v>10</v>
      </c>
      <c r="I30" s="78" t="s">
        <v>11</v>
      </c>
      <c r="J30" s="78" t="s">
        <v>11</v>
      </c>
      <c r="K30" s="78" t="s">
        <v>445</v>
      </c>
      <c r="L30" s="43" t="s">
        <v>10</v>
      </c>
      <c r="M30" s="43" t="s">
        <v>220</v>
      </c>
      <c r="N30" s="77" t="s">
        <v>10</v>
      </c>
      <c r="O30" s="78" t="s">
        <v>10</v>
      </c>
      <c r="P30" s="78" t="s">
        <v>11</v>
      </c>
      <c r="Q30" s="78" t="s">
        <v>11</v>
      </c>
      <c r="R30" s="78" t="s">
        <v>11</v>
      </c>
      <c r="S30" s="43" t="s">
        <v>11</v>
      </c>
      <c r="T30" s="43" t="s">
        <v>11</v>
      </c>
      <c r="U30" s="43" t="s">
        <v>11</v>
      </c>
      <c r="V30" s="43" t="s">
        <v>11</v>
      </c>
      <c r="W30" s="81" t="s">
        <v>579</v>
      </c>
      <c r="X30" s="78" t="s">
        <v>308</v>
      </c>
      <c r="Y30" s="75" t="s">
        <v>34</v>
      </c>
      <c r="Z30" s="76" t="s">
        <v>508</v>
      </c>
      <c r="AA30" s="76">
        <v>44571</v>
      </c>
      <c r="AB30" s="76">
        <v>45657</v>
      </c>
      <c r="AC30" s="4">
        <f ca="1">IFERROR(IF(DAYS360(TODAY(),Tableau13425[[#This Row],[AVIS LIMITE AU]],TRUE)&gt;=0,1,0),"")</f>
        <v>1</v>
      </c>
      <c r="AD30" s="78" t="s">
        <v>10</v>
      </c>
      <c r="AE30"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30" s="78" t="s">
        <v>537</v>
      </c>
      <c r="AH30" s="68"/>
    </row>
    <row r="31" spans="1:34" s="5" customFormat="1" ht="75" x14ac:dyDescent="0.25">
      <c r="A31" s="71">
        <v>43921</v>
      </c>
      <c r="B31" s="71" t="s">
        <v>104</v>
      </c>
      <c r="C31" s="72" t="s">
        <v>103</v>
      </c>
      <c r="D31" s="73" t="s">
        <v>105</v>
      </c>
      <c r="E31" s="78" t="s">
        <v>106</v>
      </c>
      <c r="F31" s="78" t="s">
        <v>10</v>
      </c>
      <c r="G31" s="77" t="s">
        <v>220</v>
      </c>
      <c r="H31" s="78" t="s">
        <v>10</v>
      </c>
      <c r="I31" s="78" t="s">
        <v>10</v>
      </c>
      <c r="J31" s="78" t="s">
        <v>10</v>
      </c>
      <c r="K31" s="78" t="s">
        <v>10</v>
      </c>
      <c r="L31" s="43" t="s">
        <v>10</v>
      </c>
      <c r="M31" s="43" t="s">
        <v>220</v>
      </c>
      <c r="N31" s="77" t="s">
        <v>10</v>
      </c>
      <c r="O31" s="78" t="s">
        <v>10</v>
      </c>
      <c r="P31" s="78" t="s">
        <v>10</v>
      </c>
      <c r="Q31" s="78" t="s">
        <v>10</v>
      </c>
      <c r="R31" s="78" t="s">
        <v>11</v>
      </c>
      <c r="S31" s="43" t="s">
        <v>11</v>
      </c>
      <c r="T31" s="43" t="s">
        <v>11</v>
      </c>
      <c r="U31" s="43" t="s">
        <v>11</v>
      </c>
      <c r="V31" s="43" t="s">
        <v>11</v>
      </c>
      <c r="W31" s="80" t="s">
        <v>581</v>
      </c>
      <c r="X31" s="78" t="s">
        <v>107</v>
      </c>
      <c r="Y31" s="75" t="s">
        <v>34</v>
      </c>
      <c r="Z31" s="76" t="s">
        <v>279</v>
      </c>
      <c r="AA31" s="76">
        <v>43902</v>
      </c>
      <c r="AB31" s="76">
        <v>45747</v>
      </c>
      <c r="AC31" s="4">
        <f ca="1">IFERROR(IF(DAYS360(TODAY(),Tableau13425[[#This Row],[AVIS LIMITE AU]],TRUE)&gt;=0,1,0),"")</f>
        <v>1</v>
      </c>
      <c r="AD31" s="78" t="s">
        <v>10</v>
      </c>
      <c r="AE31"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31" s="78" t="s">
        <v>546</v>
      </c>
      <c r="AH31" s="68"/>
    </row>
    <row r="32" spans="1:34" s="5" customFormat="1" ht="57.6" customHeight="1" x14ac:dyDescent="0.25">
      <c r="A32" s="71">
        <v>43921</v>
      </c>
      <c r="B32" s="71" t="s">
        <v>104</v>
      </c>
      <c r="C32" s="72" t="s">
        <v>283</v>
      </c>
      <c r="D32" s="73" t="s">
        <v>108</v>
      </c>
      <c r="E32" s="78" t="s">
        <v>284</v>
      </c>
      <c r="F32" s="78" t="s">
        <v>10</v>
      </c>
      <c r="G32" s="78" t="s">
        <v>220</v>
      </c>
      <c r="H32" s="78" t="s">
        <v>10</v>
      </c>
      <c r="I32" s="78" t="s">
        <v>10</v>
      </c>
      <c r="J32" s="78" t="s">
        <v>10</v>
      </c>
      <c r="K32" s="78" t="s">
        <v>10</v>
      </c>
      <c r="L32" s="43" t="s">
        <v>11</v>
      </c>
      <c r="M32" s="43" t="s">
        <v>11</v>
      </c>
      <c r="N32" s="77" t="s">
        <v>10</v>
      </c>
      <c r="O32" s="78" t="s">
        <v>10</v>
      </c>
      <c r="P32" s="78" t="s">
        <v>10</v>
      </c>
      <c r="Q32" s="78" t="s">
        <v>10</v>
      </c>
      <c r="R32" s="78" t="s">
        <v>11</v>
      </c>
      <c r="S32" s="43" t="s">
        <v>11</v>
      </c>
      <c r="T32" s="43" t="s">
        <v>11</v>
      </c>
      <c r="U32" s="43" t="s">
        <v>11</v>
      </c>
      <c r="V32" s="43" t="s">
        <v>11</v>
      </c>
      <c r="W32" s="81" t="s">
        <v>580</v>
      </c>
      <c r="X32" s="78" t="s">
        <v>284</v>
      </c>
      <c r="Y32" s="75" t="s">
        <v>34</v>
      </c>
      <c r="Z32" s="76" t="s">
        <v>285</v>
      </c>
      <c r="AA32" s="76">
        <v>43882</v>
      </c>
      <c r="AB32" s="76">
        <v>45747</v>
      </c>
      <c r="AC32" s="4">
        <f ca="1">IFERROR(IF(DAYS360(TODAY(),Tableau13425[[#This Row],[AVIS LIMITE AU]],TRUE)&gt;=0,1,0),"")</f>
        <v>1</v>
      </c>
      <c r="AD32" s="78" t="s">
        <v>10</v>
      </c>
      <c r="AE32"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32" s="78" t="s">
        <v>547</v>
      </c>
      <c r="AH32" s="68"/>
    </row>
    <row r="33" spans="1:34" s="5" customFormat="1" ht="30" x14ac:dyDescent="0.25">
      <c r="A33" s="71" t="s">
        <v>344</v>
      </c>
      <c r="B33" s="71" t="s">
        <v>104</v>
      </c>
      <c r="C33" s="72" t="s">
        <v>269</v>
      </c>
      <c r="D33" s="73" t="s">
        <v>348</v>
      </c>
      <c r="E33" s="78" t="s">
        <v>306</v>
      </c>
      <c r="F33" s="78" t="s">
        <v>14</v>
      </c>
      <c r="G33" s="78" t="s">
        <v>14</v>
      </c>
      <c r="H33" s="78" t="s">
        <v>14</v>
      </c>
      <c r="I33" s="78" t="s">
        <v>14</v>
      </c>
      <c r="J33" s="78" t="s">
        <v>14</v>
      </c>
      <c r="K33" s="78" t="s">
        <v>10</v>
      </c>
      <c r="L33" s="45" t="s">
        <v>85</v>
      </c>
      <c r="M33" s="43" t="s">
        <v>11</v>
      </c>
      <c r="N33" s="78" t="s">
        <v>10</v>
      </c>
      <c r="O33" s="78" t="s">
        <v>10</v>
      </c>
      <c r="P33" s="78" t="s">
        <v>11</v>
      </c>
      <c r="Q33" s="78" t="s">
        <v>11</v>
      </c>
      <c r="R33" s="78" t="s">
        <v>10</v>
      </c>
      <c r="S33" s="43" t="s">
        <v>11</v>
      </c>
      <c r="T33" s="43" t="s">
        <v>11</v>
      </c>
      <c r="U33" s="43" t="s">
        <v>10</v>
      </c>
      <c r="V33" s="43" t="s">
        <v>11</v>
      </c>
      <c r="W33" s="74" t="s">
        <v>568</v>
      </c>
      <c r="X33" s="78" t="s">
        <v>306</v>
      </c>
      <c r="Y33" s="75" t="s">
        <v>34</v>
      </c>
      <c r="Z33" s="76" t="s">
        <v>345</v>
      </c>
      <c r="AA33" s="76">
        <v>43986</v>
      </c>
      <c r="AB33" s="76">
        <v>44773</v>
      </c>
      <c r="AC33" s="4">
        <f ca="1">IFERROR(IF(DAYS360(TODAY(),Tableau13425[[#This Row],[AVIS LIMITE AU]],TRUE)&gt;=0,1,0),"")</f>
        <v>1</v>
      </c>
      <c r="AD33" s="78" t="s">
        <v>10</v>
      </c>
      <c r="AE33"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33" s="78" t="s">
        <v>537</v>
      </c>
      <c r="AH33" s="68"/>
    </row>
    <row r="34" spans="1:34" s="5" customFormat="1" ht="75" x14ac:dyDescent="0.25">
      <c r="A34" s="71">
        <v>43958</v>
      </c>
      <c r="B34" s="71" t="s">
        <v>104</v>
      </c>
      <c r="C34" s="72" t="s">
        <v>269</v>
      </c>
      <c r="D34" s="73" t="s">
        <v>339</v>
      </c>
      <c r="E34" s="78" t="s">
        <v>315</v>
      </c>
      <c r="F34" s="78" t="s">
        <v>14</v>
      </c>
      <c r="G34" s="78" t="s">
        <v>14</v>
      </c>
      <c r="H34" s="78" t="s">
        <v>14</v>
      </c>
      <c r="I34" s="78" t="s">
        <v>14</v>
      </c>
      <c r="J34" s="78" t="s">
        <v>14</v>
      </c>
      <c r="K34" s="78" t="s">
        <v>10</v>
      </c>
      <c r="L34" s="43" t="s">
        <v>11</v>
      </c>
      <c r="M34" s="43" t="s">
        <v>11</v>
      </c>
      <c r="N34" s="78" t="s">
        <v>10</v>
      </c>
      <c r="O34" s="78" t="s">
        <v>11</v>
      </c>
      <c r="P34" s="78" t="s">
        <v>11</v>
      </c>
      <c r="Q34" s="78" t="s">
        <v>11</v>
      </c>
      <c r="R34" s="78" t="s">
        <v>10</v>
      </c>
      <c r="S34" s="43" t="s">
        <v>11</v>
      </c>
      <c r="T34" s="43" t="s">
        <v>11</v>
      </c>
      <c r="U34" s="43" t="s">
        <v>11</v>
      </c>
      <c r="V34" s="43" t="s">
        <v>11</v>
      </c>
      <c r="W34" s="74"/>
      <c r="X34" s="78" t="s">
        <v>315</v>
      </c>
      <c r="Y34" s="75" t="s">
        <v>34</v>
      </c>
      <c r="Z34" s="76" t="s">
        <v>451</v>
      </c>
      <c r="AA34" s="76">
        <v>44460</v>
      </c>
      <c r="AB34" s="76">
        <v>46295</v>
      </c>
      <c r="AC34" s="4">
        <f ca="1">IFERROR(IF(DAYS360(TODAY(),Tableau13425[[#This Row],[AVIS LIMITE AU]],TRUE)&gt;=0,1,0),"")</f>
        <v>1</v>
      </c>
      <c r="AD34" s="78" t="s">
        <v>10</v>
      </c>
      <c r="AE34"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34" s="78" t="s">
        <v>543</v>
      </c>
      <c r="AH34" s="68"/>
    </row>
    <row r="35" spans="1:34" s="5" customFormat="1" ht="30" x14ac:dyDescent="0.25">
      <c r="A35" s="71">
        <v>44538</v>
      </c>
      <c r="B35" s="71" t="s">
        <v>104</v>
      </c>
      <c r="C35" s="72" t="s">
        <v>269</v>
      </c>
      <c r="D35" s="73" t="s">
        <v>488</v>
      </c>
      <c r="E35" s="78" t="s">
        <v>460</v>
      </c>
      <c r="F35" s="78" t="s">
        <v>14</v>
      </c>
      <c r="G35" s="78" t="s">
        <v>14</v>
      </c>
      <c r="H35" s="78" t="s">
        <v>14</v>
      </c>
      <c r="I35" s="78" t="s">
        <v>14</v>
      </c>
      <c r="J35" s="78" t="s">
        <v>14</v>
      </c>
      <c r="K35" s="78" t="s">
        <v>10</v>
      </c>
      <c r="L35" s="43" t="s">
        <v>11</v>
      </c>
      <c r="M35" s="43" t="s">
        <v>11</v>
      </c>
      <c r="N35" s="78" t="s">
        <v>10</v>
      </c>
      <c r="O35" s="78" t="s">
        <v>11</v>
      </c>
      <c r="P35" s="78" t="s">
        <v>11</v>
      </c>
      <c r="Q35" s="78" t="s">
        <v>11</v>
      </c>
      <c r="R35" s="78" t="s">
        <v>10</v>
      </c>
      <c r="S35" s="43" t="s">
        <v>11</v>
      </c>
      <c r="T35" s="43" t="s">
        <v>11</v>
      </c>
      <c r="U35" s="43" t="s">
        <v>11</v>
      </c>
      <c r="V35" s="43" t="s">
        <v>11</v>
      </c>
      <c r="W35" s="74" t="s">
        <v>582</v>
      </c>
      <c r="X35" s="78" t="s">
        <v>460</v>
      </c>
      <c r="Y35" s="75" t="s">
        <v>34</v>
      </c>
      <c r="Z35" s="76" t="s">
        <v>489</v>
      </c>
      <c r="AA35" s="76">
        <v>43971</v>
      </c>
      <c r="AB35" s="76">
        <v>45838</v>
      </c>
      <c r="AC35" s="4">
        <f ca="1">IFERROR(IF(DAYS360(TODAY(),Tableau13425[[#This Row],[AVIS LIMITE AU]],TRUE)&gt;=0,1,0),"")</f>
        <v>1</v>
      </c>
      <c r="AD35" s="78" t="s">
        <v>10</v>
      </c>
      <c r="AE35"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35" s="78" t="s">
        <v>537</v>
      </c>
      <c r="AH35" s="68"/>
    </row>
    <row r="36" spans="1:34" s="5" customFormat="1" ht="30" x14ac:dyDescent="0.25">
      <c r="A36" s="71">
        <v>43958</v>
      </c>
      <c r="B36" s="71" t="s">
        <v>104</v>
      </c>
      <c r="C36" s="72" t="s">
        <v>269</v>
      </c>
      <c r="D36" s="73" t="s">
        <v>265</v>
      </c>
      <c r="E36" s="78" t="s">
        <v>266</v>
      </c>
      <c r="F36" s="78" t="s">
        <v>14</v>
      </c>
      <c r="G36" s="78" t="s">
        <v>14</v>
      </c>
      <c r="H36" s="78" t="s">
        <v>14</v>
      </c>
      <c r="I36" s="78" t="s">
        <v>14</v>
      </c>
      <c r="J36" s="78" t="s">
        <v>14</v>
      </c>
      <c r="K36" s="78" t="s">
        <v>14</v>
      </c>
      <c r="L36" s="43" t="s">
        <v>14</v>
      </c>
      <c r="M36" s="43" t="s">
        <v>14</v>
      </c>
      <c r="N36" s="43" t="s">
        <v>14</v>
      </c>
      <c r="O36" s="43" t="s">
        <v>14</v>
      </c>
      <c r="P36" s="43" t="s">
        <v>14</v>
      </c>
      <c r="Q36" s="43" t="s">
        <v>14</v>
      </c>
      <c r="R36" s="78" t="s">
        <v>10</v>
      </c>
      <c r="S36" s="43" t="s">
        <v>11</v>
      </c>
      <c r="T36" s="43" t="s">
        <v>11</v>
      </c>
      <c r="U36" s="43" t="s">
        <v>11</v>
      </c>
      <c r="V36" s="43" t="s">
        <v>11</v>
      </c>
      <c r="W36" s="74"/>
      <c r="X36" s="78" t="s">
        <v>267</v>
      </c>
      <c r="Y36" s="75" t="s">
        <v>34</v>
      </c>
      <c r="Z36" s="76" t="s">
        <v>268</v>
      </c>
      <c r="AA36" s="76">
        <v>43755</v>
      </c>
      <c r="AB36" s="76">
        <v>46234</v>
      </c>
      <c r="AC36" s="4">
        <f ca="1">IFERROR(IF(DAYS360(TODAY(),Tableau13425[[#This Row],[AVIS LIMITE AU]],TRUE)&gt;=0,1,0),"")</f>
        <v>1</v>
      </c>
      <c r="AD36" s="78" t="s">
        <v>10</v>
      </c>
      <c r="AE36"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36" s="78" t="s">
        <v>537</v>
      </c>
      <c r="AH36" s="68"/>
    </row>
    <row r="37" spans="1:34" ht="30" x14ac:dyDescent="0.25">
      <c r="A37" s="71">
        <v>44538</v>
      </c>
      <c r="B37" s="71" t="s">
        <v>104</v>
      </c>
      <c r="C37" s="72" t="s">
        <v>269</v>
      </c>
      <c r="D37" s="73" t="s">
        <v>474</v>
      </c>
      <c r="E37" s="78" t="s">
        <v>407</v>
      </c>
      <c r="F37" s="78" t="s">
        <v>14</v>
      </c>
      <c r="G37" s="78" t="s">
        <v>14</v>
      </c>
      <c r="H37" s="78" t="s">
        <v>14</v>
      </c>
      <c r="I37" s="78" t="s">
        <v>14</v>
      </c>
      <c r="J37" s="78" t="s">
        <v>14</v>
      </c>
      <c r="K37" s="78" t="s">
        <v>10</v>
      </c>
      <c r="L37" s="45" t="s">
        <v>85</v>
      </c>
      <c r="M37" s="43" t="s">
        <v>11</v>
      </c>
      <c r="N37" s="78" t="s">
        <v>10</v>
      </c>
      <c r="O37" s="78" t="s">
        <v>11</v>
      </c>
      <c r="P37" s="78" t="s">
        <v>11</v>
      </c>
      <c r="Q37" s="78" t="s">
        <v>11</v>
      </c>
      <c r="R37" s="78" t="s">
        <v>10</v>
      </c>
      <c r="S37" s="43" t="s">
        <v>11</v>
      </c>
      <c r="T37" s="43" t="s">
        <v>11</v>
      </c>
      <c r="U37" s="43" t="s">
        <v>11</v>
      </c>
      <c r="V37" s="43" t="s">
        <v>11</v>
      </c>
      <c r="W37" s="74"/>
      <c r="X37" s="78" t="s">
        <v>407</v>
      </c>
      <c r="Y37" s="75" t="s">
        <v>34</v>
      </c>
      <c r="Z37" s="76" t="s">
        <v>475</v>
      </c>
      <c r="AA37" s="76">
        <v>44537</v>
      </c>
      <c r="AB37" s="76">
        <v>46326</v>
      </c>
      <c r="AC37" s="4">
        <f ca="1">IFERROR(IF(DAYS360(TODAY(),Tableau13425[[#This Row],[AVIS LIMITE AU]],TRUE)&gt;=0,1,0),"")</f>
        <v>1</v>
      </c>
      <c r="AD37" s="78" t="s">
        <v>10</v>
      </c>
      <c r="AE37"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37" s="78" t="s">
        <v>537</v>
      </c>
      <c r="AH37" s="60"/>
    </row>
    <row r="38" spans="1:34" ht="30" x14ac:dyDescent="0.25">
      <c r="A38" s="71">
        <v>43958</v>
      </c>
      <c r="B38" s="71" t="s">
        <v>104</v>
      </c>
      <c r="C38" s="72" t="s">
        <v>269</v>
      </c>
      <c r="D38" s="73" t="s">
        <v>337</v>
      </c>
      <c r="E38" s="78" t="s">
        <v>278</v>
      </c>
      <c r="F38" s="78" t="s">
        <v>14</v>
      </c>
      <c r="G38" s="78" t="s">
        <v>14</v>
      </c>
      <c r="H38" s="78" t="s">
        <v>14</v>
      </c>
      <c r="I38" s="78" t="s">
        <v>14</v>
      </c>
      <c r="J38" s="78" t="s">
        <v>14</v>
      </c>
      <c r="K38" s="78" t="s">
        <v>10</v>
      </c>
      <c r="L38" s="45" t="s">
        <v>85</v>
      </c>
      <c r="M38" s="43" t="s">
        <v>11</v>
      </c>
      <c r="N38" s="78" t="s">
        <v>10</v>
      </c>
      <c r="O38" s="78" t="s">
        <v>11</v>
      </c>
      <c r="P38" s="78" t="s">
        <v>11</v>
      </c>
      <c r="Q38" s="78" t="s">
        <v>11</v>
      </c>
      <c r="R38" s="78" t="s">
        <v>10</v>
      </c>
      <c r="S38" s="43" t="s">
        <v>11</v>
      </c>
      <c r="T38" s="43" t="s">
        <v>11</v>
      </c>
      <c r="U38" s="43" t="s">
        <v>11</v>
      </c>
      <c r="V38" s="43" t="s">
        <v>11</v>
      </c>
      <c r="W38" s="74" t="s">
        <v>338</v>
      </c>
      <c r="X38" s="78" t="s">
        <v>278</v>
      </c>
      <c r="Y38" s="75" t="s">
        <v>34</v>
      </c>
      <c r="Z38" s="76" t="s">
        <v>366</v>
      </c>
      <c r="AA38" s="76">
        <v>43986</v>
      </c>
      <c r="AB38" s="76">
        <v>44773</v>
      </c>
      <c r="AC38" s="4">
        <f ca="1">IFERROR(IF(DAYS360(TODAY(),Tableau13425[[#This Row],[AVIS LIMITE AU]],TRUE)&gt;=0,1,0),"")</f>
        <v>1</v>
      </c>
      <c r="AD38" s="78" t="s">
        <v>10</v>
      </c>
      <c r="AE38"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38" s="78" t="s">
        <v>537</v>
      </c>
      <c r="AH38" s="60"/>
    </row>
    <row r="39" spans="1:34" ht="30" x14ac:dyDescent="0.25">
      <c r="A39" s="71">
        <v>43958</v>
      </c>
      <c r="B39" s="71" t="s">
        <v>104</v>
      </c>
      <c r="C39" s="72" t="s">
        <v>269</v>
      </c>
      <c r="D39" s="73" t="s">
        <v>325</v>
      </c>
      <c r="E39" s="78" t="s">
        <v>326</v>
      </c>
      <c r="F39" s="78" t="s">
        <v>14</v>
      </c>
      <c r="G39" s="78" t="s">
        <v>14</v>
      </c>
      <c r="H39" s="78" t="s">
        <v>14</v>
      </c>
      <c r="I39" s="78" t="s">
        <v>14</v>
      </c>
      <c r="J39" s="78" t="s">
        <v>14</v>
      </c>
      <c r="K39" s="78" t="s">
        <v>10</v>
      </c>
      <c r="L39" s="45" t="s">
        <v>85</v>
      </c>
      <c r="M39" s="45" t="s">
        <v>11</v>
      </c>
      <c r="N39" s="78" t="s">
        <v>10</v>
      </c>
      <c r="O39" s="78" t="s">
        <v>11</v>
      </c>
      <c r="P39" s="78" t="s">
        <v>11</v>
      </c>
      <c r="Q39" s="78" t="s">
        <v>11</v>
      </c>
      <c r="R39" s="78" t="s">
        <v>10</v>
      </c>
      <c r="S39" s="43" t="s">
        <v>11</v>
      </c>
      <c r="T39" s="43" t="s">
        <v>11</v>
      </c>
      <c r="U39" s="43" t="s">
        <v>11</v>
      </c>
      <c r="V39" s="43" t="s">
        <v>11</v>
      </c>
      <c r="W39" s="74" t="s">
        <v>327</v>
      </c>
      <c r="X39" s="78" t="s">
        <v>326</v>
      </c>
      <c r="Y39" s="75" t="s">
        <v>34</v>
      </c>
      <c r="Z39" s="76" t="s">
        <v>328</v>
      </c>
      <c r="AA39" s="76">
        <v>43636</v>
      </c>
      <c r="AB39" s="76">
        <v>44712</v>
      </c>
      <c r="AC39" s="4">
        <f ca="1">IFERROR(IF(DAYS360(TODAY(),Tableau13425[[#This Row],[AVIS LIMITE AU]],TRUE)&gt;=0,1,0),"")</f>
        <v>1</v>
      </c>
      <c r="AD39" s="78" t="s">
        <v>10</v>
      </c>
      <c r="AE39"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39" s="78" t="s">
        <v>537</v>
      </c>
      <c r="AH39" s="60"/>
    </row>
    <row r="40" spans="1:34" ht="75" x14ac:dyDescent="0.25">
      <c r="A40" s="71">
        <v>44538</v>
      </c>
      <c r="B40" s="71" t="s">
        <v>104</v>
      </c>
      <c r="C40" s="72" t="s">
        <v>269</v>
      </c>
      <c r="D40" s="73" t="s">
        <v>341</v>
      </c>
      <c r="E40" s="78" t="s">
        <v>340</v>
      </c>
      <c r="F40" s="78" t="s">
        <v>14</v>
      </c>
      <c r="G40" s="78" t="s">
        <v>14</v>
      </c>
      <c r="H40" s="78" t="s">
        <v>14</v>
      </c>
      <c r="I40" s="78" t="s">
        <v>14</v>
      </c>
      <c r="J40" s="78" t="s">
        <v>14</v>
      </c>
      <c r="K40" s="78" t="s">
        <v>10</v>
      </c>
      <c r="L40" s="43" t="s">
        <v>11</v>
      </c>
      <c r="M40" s="43" t="s">
        <v>11</v>
      </c>
      <c r="N40" s="78" t="s">
        <v>10</v>
      </c>
      <c r="O40" s="78" t="s">
        <v>11</v>
      </c>
      <c r="P40" s="78" t="s">
        <v>11</v>
      </c>
      <c r="Q40" s="78" t="s">
        <v>11</v>
      </c>
      <c r="R40" s="78" t="s">
        <v>10</v>
      </c>
      <c r="S40" s="43" t="s">
        <v>11</v>
      </c>
      <c r="T40" s="43" t="s">
        <v>11</v>
      </c>
      <c r="U40" s="43" t="s">
        <v>11</v>
      </c>
      <c r="V40" s="43" t="s">
        <v>11</v>
      </c>
      <c r="W40" s="74"/>
      <c r="X40" s="78" t="s">
        <v>340</v>
      </c>
      <c r="Y40" s="75" t="s">
        <v>34</v>
      </c>
      <c r="Z40" s="76" t="s">
        <v>435</v>
      </c>
      <c r="AA40" s="76">
        <v>44456</v>
      </c>
      <c r="AB40" s="76">
        <v>44865</v>
      </c>
      <c r="AC40" s="4">
        <f ca="1">IFERROR(IF(DAYS360(TODAY(),Tableau13425[[#This Row],[AVIS LIMITE AU]],TRUE)&gt;=0,1,0),"")</f>
        <v>1</v>
      </c>
      <c r="AD40" s="78" t="s">
        <v>10</v>
      </c>
      <c r="AE40"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40" s="78" t="s">
        <v>540</v>
      </c>
      <c r="AH40" s="60"/>
    </row>
    <row r="41" spans="1:34" ht="30" x14ac:dyDescent="0.25">
      <c r="A41" s="71">
        <v>44538</v>
      </c>
      <c r="B41" s="71" t="s">
        <v>104</v>
      </c>
      <c r="C41" s="72" t="s">
        <v>269</v>
      </c>
      <c r="D41" s="73" t="s">
        <v>550</v>
      </c>
      <c r="E41" s="78" t="s">
        <v>460</v>
      </c>
      <c r="F41" s="78" t="s">
        <v>14</v>
      </c>
      <c r="G41" s="78" t="s">
        <v>14</v>
      </c>
      <c r="H41" s="78" t="s">
        <v>14</v>
      </c>
      <c r="I41" s="78" t="s">
        <v>14</v>
      </c>
      <c r="J41" s="78" t="s">
        <v>14</v>
      </c>
      <c r="K41" s="78" t="s">
        <v>10</v>
      </c>
      <c r="L41" s="43" t="s">
        <v>11</v>
      </c>
      <c r="M41" s="43" t="s">
        <v>11</v>
      </c>
      <c r="N41" s="78" t="s">
        <v>10</v>
      </c>
      <c r="O41" s="78" t="s">
        <v>11</v>
      </c>
      <c r="P41" s="78" t="s">
        <v>11</v>
      </c>
      <c r="Q41" s="78" t="s">
        <v>11</v>
      </c>
      <c r="R41" s="78" t="s">
        <v>10</v>
      </c>
      <c r="S41" s="43" t="s">
        <v>11</v>
      </c>
      <c r="T41" s="43" t="s">
        <v>11</v>
      </c>
      <c r="U41" s="43" t="s">
        <v>11</v>
      </c>
      <c r="V41" s="43" t="s">
        <v>11</v>
      </c>
      <c r="W41" s="74" t="s">
        <v>582</v>
      </c>
      <c r="X41" s="78" t="s">
        <v>460</v>
      </c>
      <c r="Y41" s="75" t="s">
        <v>34</v>
      </c>
      <c r="Z41" s="76" t="s">
        <v>492</v>
      </c>
      <c r="AA41" s="76">
        <v>44517</v>
      </c>
      <c r="AB41" s="76">
        <v>45838</v>
      </c>
      <c r="AC41" s="4">
        <f ca="1">IFERROR(IF(DAYS360(TODAY(),Tableau13425[[#This Row],[AVIS LIMITE AU]],TRUE)&gt;=0,1,0),"")</f>
        <v>1</v>
      </c>
      <c r="AD41" s="78" t="s">
        <v>10</v>
      </c>
      <c r="AE41"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41" s="78" t="s">
        <v>537</v>
      </c>
      <c r="AH41" s="60"/>
    </row>
    <row r="42" spans="1:34" ht="45" x14ac:dyDescent="0.25">
      <c r="A42" s="71">
        <v>44634</v>
      </c>
      <c r="B42" s="71" t="s">
        <v>104</v>
      </c>
      <c r="C42" s="72" t="s">
        <v>269</v>
      </c>
      <c r="D42" s="73" t="s">
        <v>505</v>
      </c>
      <c r="E42" s="78" t="s">
        <v>281</v>
      </c>
      <c r="F42" s="78" t="s">
        <v>14</v>
      </c>
      <c r="G42" s="78" t="s">
        <v>14</v>
      </c>
      <c r="H42" s="78" t="s">
        <v>14</v>
      </c>
      <c r="I42" s="78" t="s">
        <v>14</v>
      </c>
      <c r="J42" s="78" t="s">
        <v>14</v>
      </c>
      <c r="K42" s="78" t="s">
        <v>10</v>
      </c>
      <c r="L42" s="45" t="s">
        <v>85</v>
      </c>
      <c r="M42" s="43" t="s">
        <v>11</v>
      </c>
      <c r="N42" s="78" t="s">
        <v>10</v>
      </c>
      <c r="O42" s="78" t="s">
        <v>11</v>
      </c>
      <c r="P42" s="78" t="s">
        <v>11</v>
      </c>
      <c r="Q42" s="78" t="s">
        <v>11</v>
      </c>
      <c r="R42" s="78" t="s">
        <v>10</v>
      </c>
      <c r="S42" s="43" t="s">
        <v>11</v>
      </c>
      <c r="T42" s="43" t="s">
        <v>11</v>
      </c>
      <c r="U42" s="43" t="s">
        <v>11</v>
      </c>
      <c r="V42" s="43" t="s">
        <v>11</v>
      </c>
      <c r="W42" s="74"/>
      <c r="X42" s="78" t="s">
        <v>281</v>
      </c>
      <c r="Y42" s="75" t="s">
        <v>34</v>
      </c>
      <c r="Z42" s="76" t="s">
        <v>503</v>
      </c>
      <c r="AA42" s="76">
        <v>44615</v>
      </c>
      <c r="AB42" s="76">
        <v>46446</v>
      </c>
      <c r="AC42" s="4">
        <f ca="1">IFERROR(IF(DAYS360(TODAY(),Tableau13425[[#This Row],[AVIS LIMITE AU]],TRUE)&gt;=0,1,0),"")</f>
        <v>1</v>
      </c>
      <c r="AD42" s="78" t="s">
        <v>536</v>
      </c>
      <c r="AE42"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TNC</v>
      </c>
      <c r="AF42" s="78" t="s">
        <v>504</v>
      </c>
      <c r="AH42" s="60"/>
    </row>
    <row r="43" spans="1:34" ht="30" x14ac:dyDescent="0.25">
      <c r="A43" s="71">
        <v>44538</v>
      </c>
      <c r="B43" s="71" t="s">
        <v>104</v>
      </c>
      <c r="C43" s="72" t="s">
        <v>269</v>
      </c>
      <c r="D43" s="73" t="s">
        <v>490</v>
      </c>
      <c r="E43" s="78" t="s">
        <v>486</v>
      </c>
      <c r="F43" s="78" t="s">
        <v>14</v>
      </c>
      <c r="G43" s="78" t="s">
        <v>14</v>
      </c>
      <c r="H43" s="78" t="s">
        <v>14</v>
      </c>
      <c r="I43" s="78" t="s">
        <v>14</v>
      </c>
      <c r="J43" s="78" t="s">
        <v>14</v>
      </c>
      <c r="K43" s="78" t="s">
        <v>10</v>
      </c>
      <c r="L43" s="43" t="s">
        <v>11</v>
      </c>
      <c r="M43" s="43" t="s">
        <v>11</v>
      </c>
      <c r="N43" s="78" t="s">
        <v>10</v>
      </c>
      <c r="O43" s="78" t="s">
        <v>11</v>
      </c>
      <c r="P43" s="78" t="s">
        <v>11</v>
      </c>
      <c r="Q43" s="78" t="s">
        <v>11</v>
      </c>
      <c r="R43" s="78" t="s">
        <v>10</v>
      </c>
      <c r="S43" s="43" t="s">
        <v>11</v>
      </c>
      <c r="T43" s="43" t="s">
        <v>11</v>
      </c>
      <c r="U43" s="43" t="s">
        <v>11</v>
      </c>
      <c r="V43" s="43" t="s">
        <v>11</v>
      </c>
      <c r="W43" s="74" t="s">
        <v>582</v>
      </c>
      <c r="X43" s="78" t="s">
        <v>460</v>
      </c>
      <c r="Y43" s="75" t="s">
        <v>34</v>
      </c>
      <c r="Z43" s="76" t="s">
        <v>491</v>
      </c>
      <c r="AA43" s="76">
        <v>43971</v>
      </c>
      <c r="AB43" s="76">
        <v>45838</v>
      </c>
      <c r="AC43" s="4">
        <f ca="1">IFERROR(IF(DAYS360(TODAY(),Tableau13425[[#This Row],[AVIS LIMITE AU]],TRUE)&gt;=0,1,0),"")</f>
        <v>1</v>
      </c>
      <c r="AD43" s="78" t="s">
        <v>10</v>
      </c>
      <c r="AE43"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43" s="78" t="s">
        <v>537</v>
      </c>
      <c r="AH43" s="60"/>
    </row>
    <row r="44" spans="1:34" ht="30" x14ac:dyDescent="0.25">
      <c r="A44" s="71">
        <v>43958</v>
      </c>
      <c r="B44" s="71" t="s">
        <v>104</v>
      </c>
      <c r="C44" s="72" t="s">
        <v>269</v>
      </c>
      <c r="D44" s="73" t="s">
        <v>335</v>
      </c>
      <c r="E44" s="78" t="s">
        <v>336</v>
      </c>
      <c r="F44" s="78" t="s">
        <v>14</v>
      </c>
      <c r="G44" s="78" t="s">
        <v>14</v>
      </c>
      <c r="H44" s="78" t="s">
        <v>14</v>
      </c>
      <c r="I44" s="78" t="s">
        <v>14</v>
      </c>
      <c r="J44" s="78" t="s">
        <v>14</v>
      </c>
      <c r="K44" s="78" t="s">
        <v>14</v>
      </c>
      <c r="L44" s="43" t="s">
        <v>14</v>
      </c>
      <c r="M44" s="43" t="s">
        <v>14</v>
      </c>
      <c r="N44" s="43" t="s">
        <v>14</v>
      </c>
      <c r="O44" s="43" t="s">
        <v>14</v>
      </c>
      <c r="P44" s="43" t="s">
        <v>14</v>
      </c>
      <c r="Q44" s="43" t="s">
        <v>14</v>
      </c>
      <c r="R44" s="78" t="s">
        <v>10</v>
      </c>
      <c r="S44" s="43" t="s">
        <v>11</v>
      </c>
      <c r="T44" s="43" t="s">
        <v>11</v>
      </c>
      <c r="U44" s="43" t="s">
        <v>11</v>
      </c>
      <c r="V44" s="43" t="s">
        <v>11</v>
      </c>
      <c r="W44" s="74"/>
      <c r="X44" s="78" t="s">
        <v>336</v>
      </c>
      <c r="Y44" s="75" t="s">
        <v>34</v>
      </c>
      <c r="Z44" s="76" t="s">
        <v>365</v>
      </c>
      <c r="AA44" s="76">
        <v>43986</v>
      </c>
      <c r="AB44" s="76">
        <v>44773</v>
      </c>
      <c r="AC44" s="4">
        <f ca="1">IFERROR(IF(DAYS360(TODAY(),Tableau13425[[#This Row],[AVIS LIMITE AU]],TRUE)&gt;=0,1,0),"")</f>
        <v>1</v>
      </c>
      <c r="AD44" s="78" t="s">
        <v>10</v>
      </c>
      <c r="AE44"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44" s="78" t="s">
        <v>537</v>
      </c>
      <c r="AH44" s="60"/>
    </row>
    <row r="45" spans="1:34" ht="30" x14ac:dyDescent="0.25">
      <c r="A45" s="71">
        <v>43958</v>
      </c>
      <c r="B45" s="71" t="s">
        <v>104</v>
      </c>
      <c r="C45" s="72" t="s">
        <v>269</v>
      </c>
      <c r="D45" s="73" t="s">
        <v>333</v>
      </c>
      <c r="E45" s="78" t="s">
        <v>106</v>
      </c>
      <c r="F45" s="78" t="s">
        <v>14</v>
      </c>
      <c r="G45" s="78" t="s">
        <v>14</v>
      </c>
      <c r="H45" s="78" t="s">
        <v>14</v>
      </c>
      <c r="I45" s="78" t="s">
        <v>14</v>
      </c>
      <c r="J45" s="78" t="s">
        <v>14</v>
      </c>
      <c r="K45" s="78" t="s">
        <v>14</v>
      </c>
      <c r="L45" s="43" t="s">
        <v>14</v>
      </c>
      <c r="M45" s="43" t="s">
        <v>14</v>
      </c>
      <c r="N45" s="43" t="s">
        <v>14</v>
      </c>
      <c r="O45" s="43" t="s">
        <v>14</v>
      </c>
      <c r="P45" s="43" t="s">
        <v>14</v>
      </c>
      <c r="Q45" s="43" t="s">
        <v>14</v>
      </c>
      <c r="R45" s="78" t="s">
        <v>10</v>
      </c>
      <c r="S45" s="43" t="s">
        <v>11</v>
      </c>
      <c r="T45" s="43" t="s">
        <v>11</v>
      </c>
      <c r="U45" s="43" t="s">
        <v>11</v>
      </c>
      <c r="V45" s="43" t="s">
        <v>11</v>
      </c>
      <c r="W45" s="74"/>
      <c r="X45" s="78" t="s">
        <v>107</v>
      </c>
      <c r="Y45" s="75" t="s">
        <v>34</v>
      </c>
      <c r="Z45" s="76" t="s">
        <v>334</v>
      </c>
      <c r="AA45" s="76">
        <v>43285</v>
      </c>
      <c r="AB45" s="76">
        <v>45138</v>
      </c>
      <c r="AC45" s="4">
        <f ca="1">IFERROR(IF(DAYS360(TODAY(),Tableau13425[[#This Row],[AVIS LIMITE AU]],TRUE)&gt;=0,1,0),"")</f>
        <v>1</v>
      </c>
      <c r="AD45" s="78" t="s">
        <v>10</v>
      </c>
      <c r="AE45"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45" s="78" t="s">
        <v>537</v>
      </c>
      <c r="AH45" s="60"/>
    </row>
    <row r="46" spans="1:34" ht="30" x14ac:dyDescent="0.25">
      <c r="A46" s="71">
        <v>43958</v>
      </c>
      <c r="B46" s="71" t="s">
        <v>104</v>
      </c>
      <c r="C46" s="72" t="s">
        <v>269</v>
      </c>
      <c r="D46" s="73" t="s">
        <v>272</v>
      </c>
      <c r="E46" s="78" t="s">
        <v>319</v>
      </c>
      <c r="F46" s="78" t="s">
        <v>14</v>
      </c>
      <c r="G46" s="78" t="s">
        <v>14</v>
      </c>
      <c r="H46" s="78" t="s">
        <v>14</v>
      </c>
      <c r="I46" s="78" t="s">
        <v>14</v>
      </c>
      <c r="J46" s="78" t="s">
        <v>14</v>
      </c>
      <c r="K46" s="78" t="s">
        <v>10</v>
      </c>
      <c r="L46" s="45" t="s">
        <v>85</v>
      </c>
      <c r="M46" s="45" t="s">
        <v>11</v>
      </c>
      <c r="N46" s="78" t="s">
        <v>10</v>
      </c>
      <c r="O46" s="78" t="s">
        <v>11</v>
      </c>
      <c r="P46" s="78" t="s">
        <v>11</v>
      </c>
      <c r="Q46" s="78" t="s">
        <v>11</v>
      </c>
      <c r="R46" s="78" t="s">
        <v>10</v>
      </c>
      <c r="S46" s="43" t="s">
        <v>11</v>
      </c>
      <c r="T46" s="43" t="s">
        <v>11</v>
      </c>
      <c r="U46" s="43" t="s">
        <v>11</v>
      </c>
      <c r="V46" s="43" t="s">
        <v>11</v>
      </c>
      <c r="W46" s="74" t="s">
        <v>321</v>
      </c>
      <c r="X46" s="78" t="s">
        <v>161</v>
      </c>
      <c r="Y46" s="75" t="s">
        <v>34</v>
      </c>
      <c r="Z46" s="76" t="s">
        <v>273</v>
      </c>
      <c r="AA46" s="76">
        <v>43769</v>
      </c>
      <c r="AB46" s="76">
        <v>45596</v>
      </c>
      <c r="AC46" s="4">
        <f ca="1">IFERROR(IF(DAYS360(TODAY(),Tableau13425[[#This Row],[AVIS LIMITE AU]],TRUE)&gt;=0,1,0),"")</f>
        <v>1</v>
      </c>
      <c r="AD46" s="78" t="s">
        <v>10</v>
      </c>
      <c r="AE46"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46" s="78" t="s">
        <v>537</v>
      </c>
      <c r="AH46" s="60"/>
    </row>
    <row r="47" spans="1:34" ht="57.6" customHeight="1" x14ac:dyDescent="0.25">
      <c r="A47" s="71">
        <v>44385</v>
      </c>
      <c r="B47" s="78" t="s">
        <v>104</v>
      </c>
      <c r="C47" s="72" t="s">
        <v>269</v>
      </c>
      <c r="D47" s="73" t="s">
        <v>430</v>
      </c>
      <c r="E47" s="78" t="s">
        <v>160</v>
      </c>
      <c r="F47" s="78" t="s">
        <v>14</v>
      </c>
      <c r="G47" s="78" t="s">
        <v>14</v>
      </c>
      <c r="H47" s="78" t="s">
        <v>14</v>
      </c>
      <c r="I47" s="78" t="s">
        <v>14</v>
      </c>
      <c r="J47" s="78" t="s">
        <v>14</v>
      </c>
      <c r="K47" s="78" t="s">
        <v>10</v>
      </c>
      <c r="L47" s="45" t="s">
        <v>85</v>
      </c>
      <c r="M47" s="43" t="s">
        <v>11</v>
      </c>
      <c r="N47" s="78" t="s">
        <v>10</v>
      </c>
      <c r="O47" s="78" t="s">
        <v>11</v>
      </c>
      <c r="P47" s="78" t="s">
        <v>11</v>
      </c>
      <c r="Q47" s="78" t="s">
        <v>11</v>
      </c>
      <c r="R47" s="78" t="s">
        <v>10</v>
      </c>
      <c r="S47" s="43" t="s">
        <v>11</v>
      </c>
      <c r="T47" s="43" t="s">
        <v>11</v>
      </c>
      <c r="U47" s="43" t="s">
        <v>11</v>
      </c>
      <c r="V47" s="43" t="s">
        <v>11</v>
      </c>
      <c r="W47" s="74"/>
      <c r="X47" s="78" t="s">
        <v>161</v>
      </c>
      <c r="Y47" s="75" t="s">
        <v>34</v>
      </c>
      <c r="Z47" s="76" t="s">
        <v>431</v>
      </c>
      <c r="AA47" s="76">
        <v>44347</v>
      </c>
      <c r="AB47" s="76">
        <v>44773</v>
      </c>
      <c r="AC47" s="4">
        <f ca="1">IFERROR(IF(DAYS360(TODAY(),Tableau13425[[#This Row],[AVIS LIMITE AU]],TRUE)&gt;=0,1,0),"")</f>
        <v>1</v>
      </c>
      <c r="AD47" s="78" t="s">
        <v>10</v>
      </c>
      <c r="AE47"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47" s="78" t="s">
        <v>537</v>
      </c>
      <c r="AH47" s="60"/>
    </row>
    <row r="48" spans="1:34" ht="28.9" customHeight="1" x14ac:dyDescent="0.25">
      <c r="A48" s="71">
        <v>43958</v>
      </c>
      <c r="B48" s="71" t="s">
        <v>104</v>
      </c>
      <c r="C48" s="72" t="s">
        <v>269</v>
      </c>
      <c r="D48" s="73" t="s">
        <v>329</v>
      </c>
      <c r="E48" s="78" t="s">
        <v>330</v>
      </c>
      <c r="F48" s="78" t="s">
        <v>14</v>
      </c>
      <c r="G48" s="78" t="s">
        <v>14</v>
      </c>
      <c r="H48" s="78" t="s">
        <v>14</v>
      </c>
      <c r="I48" s="78" t="s">
        <v>14</v>
      </c>
      <c r="J48" s="78" t="s">
        <v>14</v>
      </c>
      <c r="K48" s="78" t="s">
        <v>10</v>
      </c>
      <c r="L48" s="45" t="s">
        <v>85</v>
      </c>
      <c r="M48" s="43" t="s">
        <v>11</v>
      </c>
      <c r="N48" s="78" t="s">
        <v>10</v>
      </c>
      <c r="O48" s="78" t="s">
        <v>11</v>
      </c>
      <c r="P48" s="78" t="s">
        <v>11</v>
      </c>
      <c r="Q48" s="78" t="s">
        <v>11</v>
      </c>
      <c r="R48" s="78" t="s">
        <v>10</v>
      </c>
      <c r="S48" s="43" t="s">
        <v>11</v>
      </c>
      <c r="T48" s="43" t="s">
        <v>11</v>
      </c>
      <c r="U48" s="43" t="s">
        <v>11</v>
      </c>
      <c r="V48" s="43" t="s">
        <v>11</v>
      </c>
      <c r="W48" s="74" t="s">
        <v>332</v>
      </c>
      <c r="X48" s="78" t="s">
        <v>330</v>
      </c>
      <c r="Y48" s="75" t="s">
        <v>34</v>
      </c>
      <c r="Z48" s="76" t="s">
        <v>331</v>
      </c>
      <c r="AA48" s="76">
        <v>43579</v>
      </c>
      <c r="AB48" s="76">
        <v>44712</v>
      </c>
      <c r="AC48" s="4">
        <f ca="1">IFERROR(IF(DAYS360(TODAY(),Tableau13425[[#This Row],[AVIS LIMITE AU]],TRUE)&gt;=0,1,0),"")</f>
        <v>1</v>
      </c>
      <c r="AD48" s="78" t="s">
        <v>10</v>
      </c>
      <c r="AE48"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48" s="78" t="s">
        <v>537</v>
      </c>
      <c r="AH48" s="60"/>
    </row>
    <row r="49" spans="1:34" ht="30" x14ac:dyDescent="0.25">
      <c r="A49" s="71">
        <v>44385</v>
      </c>
      <c r="B49" s="78" t="s">
        <v>104</v>
      </c>
      <c r="C49" s="72" t="s">
        <v>269</v>
      </c>
      <c r="D49" s="78" t="s">
        <v>429</v>
      </c>
      <c r="E49" s="78" t="s">
        <v>428</v>
      </c>
      <c r="F49" s="78" t="s">
        <v>14</v>
      </c>
      <c r="G49" s="78" t="s">
        <v>14</v>
      </c>
      <c r="H49" s="78" t="s">
        <v>14</v>
      </c>
      <c r="I49" s="78" t="s">
        <v>14</v>
      </c>
      <c r="J49" s="78" t="s">
        <v>14</v>
      </c>
      <c r="K49" s="78" t="s">
        <v>10</v>
      </c>
      <c r="L49" s="45" t="s">
        <v>85</v>
      </c>
      <c r="M49" s="43" t="s">
        <v>11</v>
      </c>
      <c r="N49" s="78" t="s">
        <v>10</v>
      </c>
      <c r="O49" s="78" t="s">
        <v>11</v>
      </c>
      <c r="P49" s="78" t="s">
        <v>11</v>
      </c>
      <c r="Q49" s="78" t="s">
        <v>11</v>
      </c>
      <c r="R49" s="78" t="s">
        <v>10</v>
      </c>
      <c r="S49" s="43" t="s">
        <v>11</v>
      </c>
      <c r="T49" s="43" t="s">
        <v>11</v>
      </c>
      <c r="U49" s="43" t="s">
        <v>11</v>
      </c>
      <c r="V49" s="43" t="s">
        <v>11</v>
      </c>
      <c r="W49" s="74"/>
      <c r="X49" s="78" t="s">
        <v>428</v>
      </c>
      <c r="Y49" s="75" t="s">
        <v>34</v>
      </c>
      <c r="Z49" s="76" t="s">
        <v>427</v>
      </c>
      <c r="AA49" s="76">
        <v>44347</v>
      </c>
      <c r="AB49" s="76">
        <v>44773</v>
      </c>
      <c r="AC49" s="4">
        <f ca="1">IFERROR(IF(DAYS360(TODAY(),Tableau13425[[#This Row],[AVIS LIMITE AU]],TRUE)&gt;=0,1,0),"")</f>
        <v>1</v>
      </c>
      <c r="AD49" s="78" t="s">
        <v>10</v>
      </c>
      <c r="AE49"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49" s="78" t="s">
        <v>537</v>
      </c>
      <c r="AH49" s="60"/>
    </row>
    <row r="50" spans="1:34" ht="30" x14ac:dyDescent="0.25">
      <c r="A50" s="71">
        <v>43958</v>
      </c>
      <c r="B50" s="71" t="s">
        <v>104</v>
      </c>
      <c r="C50" s="72" t="s">
        <v>269</v>
      </c>
      <c r="D50" s="73" t="s">
        <v>271</v>
      </c>
      <c r="E50" s="78" t="s">
        <v>319</v>
      </c>
      <c r="F50" s="78" t="s">
        <v>14</v>
      </c>
      <c r="G50" s="78" t="s">
        <v>14</v>
      </c>
      <c r="H50" s="78" t="s">
        <v>14</v>
      </c>
      <c r="I50" s="78" t="s">
        <v>14</v>
      </c>
      <c r="J50" s="78" t="s">
        <v>14</v>
      </c>
      <c r="K50" s="78" t="s">
        <v>10</v>
      </c>
      <c r="L50" s="45" t="s">
        <v>85</v>
      </c>
      <c r="M50" s="45" t="s">
        <v>11</v>
      </c>
      <c r="N50" s="78" t="s">
        <v>10</v>
      </c>
      <c r="O50" s="78" t="s">
        <v>11</v>
      </c>
      <c r="P50" s="78" t="s">
        <v>11</v>
      </c>
      <c r="Q50" s="78" t="s">
        <v>11</v>
      </c>
      <c r="R50" s="78" t="s">
        <v>10</v>
      </c>
      <c r="S50" s="43" t="s">
        <v>11</v>
      </c>
      <c r="T50" s="43" t="s">
        <v>11</v>
      </c>
      <c r="U50" s="43" t="s">
        <v>11</v>
      </c>
      <c r="V50" s="43" t="s">
        <v>11</v>
      </c>
      <c r="W50" s="74" t="s">
        <v>320</v>
      </c>
      <c r="X50" s="78" t="s">
        <v>161</v>
      </c>
      <c r="Y50" s="75" t="s">
        <v>34</v>
      </c>
      <c r="Z50" s="76" t="s">
        <v>270</v>
      </c>
      <c r="AA50" s="76">
        <v>43769</v>
      </c>
      <c r="AB50" s="76">
        <v>45596</v>
      </c>
      <c r="AC50" s="4">
        <f ca="1">IFERROR(IF(DAYS360(TODAY(),Tableau13425[[#This Row],[AVIS LIMITE AU]],TRUE)&gt;=0,1,0),"")</f>
        <v>1</v>
      </c>
      <c r="AD50" s="78" t="s">
        <v>10</v>
      </c>
      <c r="AE50"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50" s="78" t="s">
        <v>537</v>
      </c>
      <c r="AG50" s="67"/>
      <c r="AH50" s="60"/>
    </row>
    <row r="51" spans="1:34" ht="30" x14ac:dyDescent="0.25">
      <c r="A51" s="71">
        <v>43921</v>
      </c>
      <c r="B51" s="71" t="s">
        <v>104</v>
      </c>
      <c r="C51" s="72" t="s">
        <v>269</v>
      </c>
      <c r="D51" s="73" t="s">
        <v>297</v>
      </c>
      <c r="E51" s="78" t="s">
        <v>295</v>
      </c>
      <c r="F51" s="78" t="s">
        <v>14</v>
      </c>
      <c r="G51" s="78" t="s">
        <v>14</v>
      </c>
      <c r="H51" s="78" t="s">
        <v>14</v>
      </c>
      <c r="I51" s="78" t="s">
        <v>14</v>
      </c>
      <c r="J51" s="78" t="s">
        <v>14</v>
      </c>
      <c r="K51" s="78" t="s">
        <v>10</v>
      </c>
      <c r="L51" s="43" t="s">
        <v>11</v>
      </c>
      <c r="M51" s="43" t="s">
        <v>11</v>
      </c>
      <c r="N51" s="78" t="s">
        <v>10</v>
      </c>
      <c r="O51" s="78" t="s">
        <v>11</v>
      </c>
      <c r="P51" s="78" t="s">
        <v>11</v>
      </c>
      <c r="Q51" s="78" t="s">
        <v>11</v>
      </c>
      <c r="R51" s="78" t="s">
        <v>10</v>
      </c>
      <c r="S51" s="43" t="s">
        <v>11</v>
      </c>
      <c r="T51" s="43" t="s">
        <v>11</v>
      </c>
      <c r="U51" s="43" t="s">
        <v>11</v>
      </c>
      <c r="V51" s="43" t="s">
        <v>11</v>
      </c>
      <c r="W51" s="74"/>
      <c r="X51" s="78" t="s">
        <v>295</v>
      </c>
      <c r="Y51" s="75" t="s">
        <v>34</v>
      </c>
      <c r="Z51" s="76" t="s">
        <v>542</v>
      </c>
      <c r="AA51" s="76">
        <v>43837</v>
      </c>
      <c r="AB51" s="76">
        <v>45688</v>
      </c>
      <c r="AC51" s="4">
        <f ca="1">IFERROR(IF(DAYS360(TODAY(),Tableau13425[[#This Row],[AVIS LIMITE AU]],TRUE)&gt;=0,1,0),"")</f>
        <v>1</v>
      </c>
      <c r="AD51" s="78" t="s">
        <v>10</v>
      </c>
      <c r="AE51"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51" s="78" t="s">
        <v>537</v>
      </c>
      <c r="AH51" s="60"/>
    </row>
    <row r="52" spans="1:34" ht="30" x14ac:dyDescent="0.25">
      <c r="A52" s="71">
        <v>44385</v>
      </c>
      <c r="B52" s="71" t="s">
        <v>104</v>
      </c>
      <c r="C52" s="72" t="s">
        <v>269</v>
      </c>
      <c r="D52" s="73" t="s">
        <v>412</v>
      </c>
      <c r="E52" s="78" t="s">
        <v>241</v>
      </c>
      <c r="F52" s="78" t="s">
        <v>14</v>
      </c>
      <c r="G52" s="78" t="s">
        <v>14</v>
      </c>
      <c r="H52" s="78" t="s">
        <v>14</v>
      </c>
      <c r="I52" s="78" t="s">
        <v>14</v>
      </c>
      <c r="J52" s="78" t="s">
        <v>14</v>
      </c>
      <c r="K52" s="78" t="s">
        <v>10</v>
      </c>
      <c r="L52" s="43" t="s">
        <v>11</v>
      </c>
      <c r="M52" s="43" t="s">
        <v>11</v>
      </c>
      <c r="N52" s="78" t="s">
        <v>10</v>
      </c>
      <c r="O52" s="78" t="s">
        <v>11</v>
      </c>
      <c r="P52" s="78" t="s">
        <v>11</v>
      </c>
      <c r="Q52" s="78" t="s">
        <v>11</v>
      </c>
      <c r="R52" s="78" t="s">
        <v>10</v>
      </c>
      <c r="S52" s="43" t="s">
        <v>11</v>
      </c>
      <c r="T52" s="43" t="s">
        <v>11</v>
      </c>
      <c r="U52" s="43" t="s">
        <v>11</v>
      </c>
      <c r="V52" s="43" t="s">
        <v>11</v>
      </c>
      <c r="W52" s="74"/>
      <c r="X52" s="78" t="s">
        <v>241</v>
      </c>
      <c r="Y52" s="75" t="s">
        <v>34</v>
      </c>
      <c r="Z52" s="76" t="s">
        <v>413</v>
      </c>
      <c r="AA52" s="76">
        <v>44147</v>
      </c>
      <c r="AB52" s="76">
        <v>46691</v>
      </c>
      <c r="AC52" s="4">
        <f ca="1">IFERROR(IF(DAYS360(TODAY(),Tableau13425[[#This Row],[AVIS LIMITE AU]],TRUE)&gt;=0,1,0),"")</f>
        <v>1</v>
      </c>
      <c r="AD52" s="78" t="s">
        <v>10</v>
      </c>
      <c r="AE52"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52" s="78" t="s">
        <v>537</v>
      </c>
      <c r="AH52" s="60"/>
    </row>
    <row r="53" spans="1:34" ht="30" x14ac:dyDescent="0.25">
      <c r="A53" s="71">
        <v>44538</v>
      </c>
      <c r="B53" s="71" t="s">
        <v>104</v>
      </c>
      <c r="C53" s="72" t="s">
        <v>269</v>
      </c>
      <c r="D53" s="73" t="s">
        <v>439</v>
      </c>
      <c r="E53" s="78" t="s">
        <v>440</v>
      </c>
      <c r="F53" s="78" t="s">
        <v>14</v>
      </c>
      <c r="G53" s="78" t="s">
        <v>14</v>
      </c>
      <c r="H53" s="78" t="s">
        <v>14</v>
      </c>
      <c r="I53" s="78" t="s">
        <v>14</v>
      </c>
      <c r="J53" s="78" t="s">
        <v>14</v>
      </c>
      <c r="K53" s="78" t="s">
        <v>10</v>
      </c>
      <c r="L53" s="45" t="s">
        <v>85</v>
      </c>
      <c r="M53" s="43" t="s">
        <v>11</v>
      </c>
      <c r="N53" s="78" t="s">
        <v>10</v>
      </c>
      <c r="O53" s="78" t="s">
        <v>10</v>
      </c>
      <c r="P53" s="78" t="s">
        <v>11</v>
      </c>
      <c r="Q53" s="78" t="s">
        <v>11</v>
      </c>
      <c r="R53" s="78" t="s">
        <v>10</v>
      </c>
      <c r="S53" s="43" t="s">
        <v>11</v>
      </c>
      <c r="T53" s="43" t="s">
        <v>11</v>
      </c>
      <c r="U53" s="43" t="s">
        <v>10</v>
      </c>
      <c r="V53" s="43" t="s">
        <v>11</v>
      </c>
      <c r="W53" s="74"/>
      <c r="X53" s="78" t="s">
        <v>440</v>
      </c>
      <c r="Y53" s="75" t="s">
        <v>34</v>
      </c>
      <c r="Z53" s="76" t="s">
        <v>441</v>
      </c>
      <c r="AA53" s="76">
        <v>44396</v>
      </c>
      <c r="AB53" s="76">
        <v>46265</v>
      </c>
      <c r="AC53" s="4">
        <f ca="1">IFERROR(IF(DAYS360(TODAY(),Tableau13425[[#This Row],[AVIS LIMITE AU]],TRUE)&gt;=0,1,0),"")</f>
        <v>1</v>
      </c>
      <c r="AD53" s="78" t="s">
        <v>10</v>
      </c>
      <c r="AE53"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53" s="78" t="s">
        <v>537</v>
      </c>
      <c r="AH53" s="60"/>
    </row>
    <row r="54" spans="1:34" ht="30" x14ac:dyDescent="0.25">
      <c r="A54" s="71">
        <v>43958</v>
      </c>
      <c r="B54" s="71" t="s">
        <v>104</v>
      </c>
      <c r="C54" s="72" t="s">
        <v>269</v>
      </c>
      <c r="D54" s="73" t="s">
        <v>322</v>
      </c>
      <c r="E54" s="78" t="s">
        <v>319</v>
      </c>
      <c r="F54" s="78" t="s">
        <v>14</v>
      </c>
      <c r="G54" s="78" t="s">
        <v>14</v>
      </c>
      <c r="H54" s="78" t="s">
        <v>14</v>
      </c>
      <c r="I54" s="78" t="s">
        <v>14</v>
      </c>
      <c r="J54" s="78" t="s">
        <v>14</v>
      </c>
      <c r="K54" s="78" t="s">
        <v>10</v>
      </c>
      <c r="L54" s="45" t="s">
        <v>85</v>
      </c>
      <c r="M54" s="45" t="s">
        <v>11</v>
      </c>
      <c r="N54" s="78" t="s">
        <v>10</v>
      </c>
      <c r="O54" s="78" t="s">
        <v>11</v>
      </c>
      <c r="P54" s="78" t="s">
        <v>11</v>
      </c>
      <c r="Q54" s="78" t="s">
        <v>11</v>
      </c>
      <c r="R54" s="78" t="s">
        <v>10</v>
      </c>
      <c r="S54" s="43" t="s">
        <v>11</v>
      </c>
      <c r="T54" s="43" t="s">
        <v>11</v>
      </c>
      <c r="U54" s="43" t="s">
        <v>11</v>
      </c>
      <c r="V54" s="43" t="s">
        <v>11</v>
      </c>
      <c r="W54" s="74" t="s">
        <v>323</v>
      </c>
      <c r="X54" s="78" t="s">
        <v>319</v>
      </c>
      <c r="Y54" s="75" t="s">
        <v>34</v>
      </c>
      <c r="Z54" s="76" t="s">
        <v>324</v>
      </c>
      <c r="AA54" s="76">
        <v>43767</v>
      </c>
      <c r="AB54" s="76">
        <v>45596</v>
      </c>
      <c r="AC54" s="4">
        <f ca="1">IFERROR(IF(DAYS360(TODAY(),Tableau13425[[#This Row],[AVIS LIMITE AU]],TRUE)&gt;=0,1,0),"")</f>
        <v>1</v>
      </c>
      <c r="AD54" s="78" t="s">
        <v>10</v>
      </c>
      <c r="AE54"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54" s="78" t="s">
        <v>537</v>
      </c>
      <c r="AH54" s="60"/>
    </row>
    <row r="55" spans="1:34" ht="60" x14ac:dyDescent="0.25">
      <c r="A55" s="71">
        <v>44228</v>
      </c>
      <c r="B55" s="71" t="s">
        <v>104</v>
      </c>
      <c r="C55" s="72" t="s">
        <v>237</v>
      </c>
      <c r="D55" s="73" t="s">
        <v>351</v>
      </c>
      <c r="E55" s="78" t="s">
        <v>306</v>
      </c>
      <c r="F55" s="78" t="s">
        <v>10</v>
      </c>
      <c r="G55" s="78" t="s">
        <v>220</v>
      </c>
      <c r="H55" s="43" t="s">
        <v>10</v>
      </c>
      <c r="I55" s="43" t="s">
        <v>567</v>
      </c>
      <c r="J55" s="78" t="s">
        <v>11</v>
      </c>
      <c r="K55" s="78" t="s">
        <v>10</v>
      </c>
      <c r="L55" s="78" t="s">
        <v>531</v>
      </c>
      <c r="M55" s="43" t="s">
        <v>220</v>
      </c>
      <c r="N55" s="78" t="s">
        <v>14</v>
      </c>
      <c r="O55" s="43" t="s">
        <v>10</v>
      </c>
      <c r="P55" s="43" t="s">
        <v>567</v>
      </c>
      <c r="Q55" s="78" t="s">
        <v>11</v>
      </c>
      <c r="R55" s="43" t="s">
        <v>10</v>
      </c>
      <c r="S55" s="43" t="s">
        <v>11</v>
      </c>
      <c r="T55" s="43" t="s">
        <v>11</v>
      </c>
      <c r="U55" s="43" t="s">
        <v>10</v>
      </c>
      <c r="V55" s="43" t="s">
        <v>11</v>
      </c>
      <c r="W55" s="81" t="s">
        <v>583</v>
      </c>
      <c r="X55" s="78" t="s">
        <v>306</v>
      </c>
      <c r="Y55" s="75" t="s">
        <v>34</v>
      </c>
      <c r="Z55" s="76" t="s">
        <v>350</v>
      </c>
      <c r="AA55" s="76">
        <v>44183</v>
      </c>
      <c r="AB55" s="76">
        <v>46022</v>
      </c>
      <c r="AC55" s="4">
        <f ca="1">IFERROR(IF(DAYS360(TODAY(),Tableau13425[[#This Row],[AVIS LIMITE AU]],TRUE)&gt;=0,1,0),"")</f>
        <v>1</v>
      </c>
      <c r="AD55" s="78" t="s">
        <v>10</v>
      </c>
      <c r="AE55"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55" s="78" t="s">
        <v>537</v>
      </c>
      <c r="AH55" s="60"/>
    </row>
    <row r="56" spans="1:34" ht="60" x14ac:dyDescent="0.25">
      <c r="A56" s="71">
        <v>44228</v>
      </c>
      <c r="B56" s="71" t="s">
        <v>104</v>
      </c>
      <c r="C56" s="72" t="s">
        <v>237</v>
      </c>
      <c r="D56" s="73" t="s">
        <v>347</v>
      </c>
      <c r="E56" s="78" t="s">
        <v>306</v>
      </c>
      <c r="F56" s="78" t="s">
        <v>10</v>
      </c>
      <c r="G56" s="78" t="s">
        <v>220</v>
      </c>
      <c r="H56" s="78" t="s">
        <v>10</v>
      </c>
      <c r="I56" s="78" t="s">
        <v>11</v>
      </c>
      <c r="J56" s="78" t="s">
        <v>11</v>
      </c>
      <c r="K56" s="78" t="s">
        <v>10</v>
      </c>
      <c r="L56" s="78" t="s">
        <v>531</v>
      </c>
      <c r="M56" s="43" t="s">
        <v>220</v>
      </c>
      <c r="N56" s="78" t="s">
        <v>14</v>
      </c>
      <c r="O56" s="78" t="s">
        <v>10</v>
      </c>
      <c r="P56" s="78" t="s">
        <v>11</v>
      </c>
      <c r="Q56" s="78" t="s">
        <v>11</v>
      </c>
      <c r="R56" s="43" t="s">
        <v>10</v>
      </c>
      <c r="S56" s="43" t="s">
        <v>11</v>
      </c>
      <c r="T56" s="43" t="s">
        <v>11</v>
      </c>
      <c r="U56" s="43" t="s">
        <v>10</v>
      </c>
      <c r="V56" s="43" t="s">
        <v>11</v>
      </c>
      <c r="W56" s="74" t="s">
        <v>583</v>
      </c>
      <c r="X56" s="78" t="s">
        <v>306</v>
      </c>
      <c r="Y56" s="75" t="s">
        <v>34</v>
      </c>
      <c r="Z56" s="76" t="s">
        <v>349</v>
      </c>
      <c r="AA56" s="76">
        <v>44183</v>
      </c>
      <c r="AB56" s="76">
        <v>46022</v>
      </c>
      <c r="AC56" s="4">
        <f ca="1">IFERROR(IF(DAYS360(TODAY(),Tableau13425[[#This Row],[AVIS LIMITE AU]],TRUE)&gt;=0,1,0),"")</f>
        <v>1</v>
      </c>
      <c r="AD56" s="78" t="s">
        <v>10</v>
      </c>
      <c r="AE56"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56" s="78" t="s">
        <v>537</v>
      </c>
      <c r="AH56" s="60"/>
    </row>
    <row r="57" spans="1:34" ht="60" x14ac:dyDescent="0.25">
      <c r="A57" s="71">
        <v>44385</v>
      </c>
      <c r="B57" s="71" t="s">
        <v>104</v>
      </c>
      <c r="C57" s="72" t="s">
        <v>237</v>
      </c>
      <c r="D57" s="73" t="s">
        <v>405</v>
      </c>
      <c r="E57" s="78" t="s">
        <v>278</v>
      </c>
      <c r="F57" s="78" t="s">
        <v>10</v>
      </c>
      <c r="G57" s="78" t="s">
        <v>220</v>
      </c>
      <c r="H57" s="43" t="s">
        <v>10</v>
      </c>
      <c r="I57" s="43" t="s">
        <v>11</v>
      </c>
      <c r="J57" s="78" t="s">
        <v>11</v>
      </c>
      <c r="K57" s="78" t="s">
        <v>10</v>
      </c>
      <c r="L57" s="78" t="s">
        <v>531</v>
      </c>
      <c r="M57" s="43" t="s">
        <v>220</v>
      </c>
      <c r="N57" s="78" t="s">
        <v>14</v>
      </c>
      <c r="O57" s="78" t="s">
        <v>10</v>
      </c>
      <c r="P57" s="78" t="s">
        <v>11</v>
      </c>
      <c r="Q57" s="78" t="s">
        <v>11</v>
      </c>
      <c r="R57" s="78" t="s">
        <v>10</v>
      </c>
      <c r="S57" s="43" t="s">
        <v>11</v>
      </c>
      <c r="T57" s="43" t="s">
        <v>11</v>
      </c>
      <c r="U57" s="43" t="s">
        <v>10</v>
      </c>
      <c r="V57" s="43" t="s">
        <v>11</v>
      </c>
      <c r="W57" s="74" t="s">
        <v>584</v>
      </c>
      <c r="X57" s="78" t="s">
        <v>407</v>
      </c>
      <c r="Y57" s="75" t="s">
        <v>34</v>
      </c>
      <c r="Z57" s="76" t="s">
        <v>406</v>
      </c>
      <c r="AA57" s="76">
        <v>44120</v>
      </c>
      <c r="AB57" s="76">
        <v>45199</v>
      </c>
      <c r="AC57" s="4">
        <f ca="1">IFERROR(IF(DAYS360(TODAY(),Tableau13425[[#This Row],[AVIS LIMITE AU]],TRUE)&gt;=0,1,0),"")</f>
        <v>1</v>
      </c>
      <c r="AD57" s="78" t="s">
        <v>10</v>
      </c>
      <c r="AE57"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57" s="78" t="s">
        <v>537</v>
      </c>
      <c r="AH57" s="60"/>
    </row>
    <row r="58" spans="1:34" ht="60" x14ac:dyDescent="0.25">
      <c r="A58" s="71">
        <v>44385</v>
      </c>
      <c r="B58" s="71" t="s">
        <v>104</v>
      </c>
      <c r="C58" s="72" t="s">
        <v>237</v>
      </c>
      <c r="D58" s="73" t="s">
        <v>414</v>
      </c>
      <c r="E58" s="78" t="s">
        <v>416</v>
      </c>
      <c r="F58" s="78" t="s">
        <v>10</v>
      </c>
      <c r="G58" s="78" t="s">
        <v>220</v>
      </c>
      <c r="H58" s="43" t="s">
        <v>10</v>
      </c>
      <c r="I58" s="43" t="s">
        <v>11</v>
      </c>
      <c r="J58" s="78" t="s">
        <v>11</v>
      </c>
      <c r="K58" s="78" t="s">
        <v>10</v>
      </c>
      <c r="L58" s="78" t="s">
        <v>531</v>
      </c>
      <c r="M58" s="43" t="s">
        <v>220</v>
      </c>
      <c r="N58" s="78" t="s">
        <v>14</v>
      </c>
      <c r="O58" s="78" t="s">
        <v>10</v>
      </c>
      <c r="P58" s="78" t="s">
        <v>11</v>
      </c>
      <c r="Q58" s="78" t="s">
        <v>11</v>
      </c>
      <c r="R58" s="78" t="s">
        <v>10</v>
      </c>
      <c r="S58" s="43" t="s">
        <v>11</v>
      </c>
      <c r="T58" s="43" t="s">
        <v>11</v>
      </c>
      <c r="U58" s="43" t="s">
        <v>10</v>
      </c>
      <c r="V58" s="43" t="s">
        <v>11</v>
      </c>
      <c r="W58" s="74" t="s">
        <v>585</v>
      </c>
      <c r="X58" s="78" t="s">
        <v>416</v>
      </c>
      <c r="Y58" s="75" t="s">
        <v>34</v>
      </c>
      <c r="Z58" s="76" t="s">
        <v>415</v>
      </c>
      <c r="AA58" s="76">
        <v>44168</v>
      </c>
      <c r="AB58" s="76">
        <v>45838</v>
      </c>
      <c r="AC58" s="4">
        <f ca="1">IFERROR(IF(DAYS360(TODAY(),Tableau13425[[#This Row],[AVIS LIMITE AU]],TRUE)&gt;=0,1,0),"")</f>
        <v>1</v>
      </c>
      <c r="AD58" s="78" t="s">
        <v>10</v>
      </c>
      <c r="AE58"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58" s="78" t="s">
        <v>537</v>
      </c>
      <c r="AH58" s="60"/>
    </row>
    <row r="59" spans="1:34" ht="60" x14ac:dyDescent="0.25">
      <c r="A59" s="71">
        <v>43777</v>
      </c>
      <c r="B59" s="78" t="s">
        <v>104</v>
      </c>
      <c r="C59" s="73" t="s">
        <v>237</v>
      </c>
      <c r="D59" s="75" t="s">
        <v>238</v>
      </c>
      <c r="E59" s="78" t="s">
        <v>239</v>
      </c>
      <c r="F59" s="78" t="s">
        <v>10</v>
      </c>
      <c r="G59" s="78" t="s">
        <v>220</v>
      </c>
      <c r="H59" s="43" t="s">
        <v>10</v>
      </c>
      <c r="I59" s="43" t="s">
        <v>11</v>
      </c>
      <c r="J59" s="78" t="s">
        <v>11</v>
      </c>
      <c r="K59" s="78" t="s">
        <v>10</v>
      </c>
      <c r="L59" s="78" t="s">
        <v>531</v>
      </c>
      <c r="M59" s="78" t="s">
        <v>220</v>
      </c>
      <c r="N59" s="78" t="s">
        <v>14</v>
      </c>
      <c r="O59" s="78" t="s">
        <v>10</v>
      </c>
      <c r="P59" s="78" t="s">
        <v>11</v>
      </c>
      <c r="Q59" s="78" t="s">
        <v>11</v>
      </c>
      <c r="R59" s="78" t="s">
        <v>11</v>
      </c>
      <c r="S59" s="43" t="s">
        <v>11</v>
      </c>
      <c r="T59" s="43" t="s">
        <v>11</v>
      </c>
      <c r="U59" s="43" t="s">
        <v>10</v>
      </c>
      <c r="V59" s="43" t="s">
        <v>11</v>
      </c>
      <c r="W59" s="74" t="s">
        <v>586</v>
      </c>
      <c r="X59" s="78" t="s">
        <v>241</v>
      </c>
      <c r="Y59" s="75" t="s">
        <v>34</v>
      </c>
      <c r="Z59" s="76" t="s">
        <v>240</v>
      </c>
      <c r="AA59" s="76">
        <v>43756</v>
      </c>
      <c r="AB59" s="76">
        <v>45596</v>
      </c>
      <c r="AC59" s="4">
        <f ca="1">IFERROR(IF(DAYS360(TODAY(),Tableau13425[[#This Row],[AVIS LIMITE AU]],TRUE)&gt;=0,1,0),"")</f>
        <v>1</v>
      </c>
      <c r="AD59" s="78" t="s">
        <v>10</v>
      </c>
      <c r="AE59"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59" s="78" t="s">
        <v>537</v>
      </c>
      <c r="AH59" s="60"/>
    </row>
    <row r="60" spans="1:34" ht="60" x14ac:dyDescent="0.25">
      <c r="A60" s="71">
        <v>44385</v>
      </c>
      <c r="B60" s="71" t="s">
        <v>104</v>
      </c>
      <c r="C60" s="72" t="s">
        <v>237</v>
      </c>
      <c r="D60" s="73" t="s">
        <v>420</v>
      </c>
      <c r="E60" s="78" t="s">
        <v>241</v>
      </c>
      <c r="F60" s="78" t="s">
        <v>10</v>
      </c>
      <c r="G60" s="78" t="s">
        <v>220</v>
      </c>
      <c r="H60" s="43" t="s">
        <v>10</v>
      </c>
      <c r="I60" s="43" t="s">
        <v>11</v>
      </c>
      <c r="J60" s="78" t="s">
        <v>11</v>
      </c>
      <c r="K60" s="78" t="s">
        <v>10</v>
      </c>
      <c r="L60" s="78" t="s">
        <v>531</v>
      </c>
      <c r="M60" s="43" t="s">
        <v>220</v>
      </c>
      <c r="N60" s="78" t="s">
        <v>14</v>
      </c>
      <c r="O60" s="43" t="s">
        <v>10</v>
      </c>
      <c r="P60" s="43" t="s">
        <v>11</v>
      </c>
      <c r="Q60" s="78" t="s">
        <v>11</v>
      </c>
      <c r="R60" s="78" t="s">
        <v>11</v>
      </c>
      <c r="S60" s="43" t="s">
        <v>11</v>
      </c>
      <c r="T60" s="43" t="s">
        <v>11</v>
      </c>
      <c r="U60" s="43" t="s">
        <v>10</v>
      </c>
      <c r="V60" s="43" t="s">
        <v>11</v>
      </c>
      <c r="W60" s="74" t="s">
        <v>586</v>
      </c>
      <c r="X60" s="78" t="s">
        <v>241</v>
      </c>
      <c r="Y60" s="75" t="s">
        <v>34</v>
      </c>
      <c r="Z60" s="76" t="s">
        <v>421</v>
      </c>
      <c r="AA60" s="76">
        <v>44253</v>
      </c>
      <c r="AB60" s="76">
        <v>45504</v>
      </c>
      <c r="AC60" s="4">
        <f ca="1">IFERROR(IF(DAYS360(TODAY(),Tableau13425[[#This Row],[AVIS LIMITE AU]],TRUE)&gt;=0,1,0),"")</f>
        <v>1</v>
      </c>
      <c r="AD60" s="78" t="s">
        <v>10</v>
      </c>
      <c r="AE60"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60" s="78" t="s">
        <v>537</v>
      </c>
      <c r="AH60" s="60"/>
    </row>
    <row r="61" spans="1:34" ht="60" x14ac:dyDescent="0.25">
      <c r="A61" s="71">
        <v>43921</v>
      </c>
      <c r="B61" s="71" t="s">
        <v>104</v>
      </c>
      <c r="C61" s="72" t="s">
        <v>289</v>
      </c>
      <c r="D61" s="73" t="s">
        <v>290</v>
      </c>
      <c r="E61" s="78" t="s">
        <v>281</v>
      </c>
      <c r="F61" s="78" t="s">
        <v>10</v>
      </c>
      <c r="G61" s="78" t="s">
        <v>220</v>
      </c>
      <c r="H61" s="43" t="s">
        <v>10</v>
      </c>
      <c r="I61" s="43" t="s">
        <v>11</v>
      </c>
      <c r="J61" s="78" t="s">
        <v>11</v>
      </c>
      <c r="K61" s="78" t="s">
        <v>10</v>
      </c>
      <c r="L61" s="78" t="s">
        <v>531</v>
      </c>
      <c r="M61" s="43" t="s">
        <v>220</v>
      </c>
      <c r="N61" s="78" t="s">
        <v>14</v>
      </c>
      <c r="O61" s="78" t="s">
        <v>10</v>
      </c>
      <c r="P61" s="78" t="s">
        <v>11</v>
      </c>
      <c r="Q61" s="78" t="s">
        <v>11</v>
      </c>
      <c r="R61" s="78" t="s">
        <v>11</v>
      </c>
      <c r="S61" s="43" t="s">
        <v>11</v>
      </c>
      <c r="T61" s="43" t="s">
        <v>11</v>
      </c>
      <c r="U61" s="43" t="s">
        <v>10</v>
      </c>
      <c r="V61" s="43" t="s">
        <v>11</v>
      </c>
      <c r="W61" s="74" t="s">
        <v>587</v>
      </c>
      <c r="X61" s="78" t="s">
        <v>281</v>
      </c>
      <c r="Y61" s="75" t="s">
        <v>34</v>
      </c>
      <c r="Z61" s="76" t="s">
        <v>291</v>
      </c>
      <c r="AA61" s="76">
        <v>43837</v>
      </c>
      <c r="AB61" s="76">
        <v>44957</v>
      </c>
      <c r="AC61" s="4">
        <f ca="1">IFERROR(IF(DAYS360(TODAY(),Tableau13425[[#This Row],[AVIS LIMITE AU]],TRUE)&gt;=0,1,0),"")</f>
        <v>1</v>
      </c>
      <c r="AD61" s="78" t="s">
        <v>10</v>
      </c>
      <c r="AE61"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61" s="78" t="s">
        <v>537</v>
      </c>
      <c r="AH61" s="60"/>
    </row>
    <row r="62" spans="1:34" ht="30" x14ac:dyDescent="0.25">
      <c r="A62" s="71">
        <v>43752</v>
      </c>
      <c r="B62" s="78" t="s">
        <v>104</v>
      </c>
      <c r="C62" s="73" t="s">
        <v>114</v>
      </c>
      <c r="D62" s="75" t="s">
        <v>124</v>
      </c>
      <c r="E62" s="78" t="s">
        <v>126</v>
      </c>
      <c r="F62" s="78" t="s">
        <v>14</v>
      </c>
      <c r="G62" s="78" t="s">
        <v>14</v>
      </c>
      <c r="H62" s="78" t="s">
        <v>14</v>
      </c>
      <c r="I62" s="78" t="s">
        <v>14</v>
      </c>
      <c r="J62" s="78" t="s">
        <v>14</v>
      </c>
      <c r="K62" s="78" t="s">
        <v>14</v>
      </c>
      <c r="L62" s="78" t="s">
        <v>14</v>
      </c>
      <c r="M62" s="78" t="s">
        <v>14</v>
      </c>
      <c r="N62" s="78" t="s">
        <v>14</v>
      </c>
      <c r="O62" s="78" t="s">
        <v>14</v>
      </c>
      <c r="P62" s="78" t="s">
        <v>14</v>
      </c>
      <c r="Q62" s="78" t="s">
        <v>14</v>
      </c>
      <c r="R62" s="78" t="s">
        <v>10</v>
      </c>
      <c r="S62" s="43" t="s">
        <v>11</v>
      </c>
      <c r="T62" s="43" t="s">
        <v>11</v>
      </c>
      <c r="U62" s="43" t="s">
        <v>11</v>
      </c>
      <c r="V62" s="43" t="s">
        <v>11</v>
      </c>
      <c r="W62" s="80" t="s">
        <v>123</v>
      </c>
      <c r="X62" s="78" t="s">
        <v>125</v>
      </c>
      <c r="Y62" s="75" t="s">
        <v>34</v>
      </c>
      <c r="Z62" s="76" t="s">
        <v>122</v>
      </c>
      <c r="AA62" s="76">
        <v>43517</v>
      </c>
      <c r="AB62" s="76">
        <v>45016</v>
      </c>
      <c r="AC62" s="4">
        <f ca="1">IFERROR(IF(DAYS360(TODAY(),Tableau13425[[#This Row],[AVIS LIMITE AU]],TRUE)&gt;=0,1,0),"")</f>
        <v>1</v>
      </c>
      <c r="AD62" s="78" t="s">
        <v>10</v>
      </c>
      <c r="AE62"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62" s="78" t="s">
        <v>537</v>
      </c>
      <c r="AH62" s="60"/>
    </row>
    <row r="63" spans="1:34" ht="30" x14ac:dyDescent="0.25">
      <c r="A63" s="71">
        <v>43752</v>
      </c>
      <c r="B63" s="78" t="s">
        <v>104</v>
      </c>
      <c r="C63" s="73" t="s">
        <v>114</v>
      </c>
      <c r="D63" s="75" t="s">
        <v>115</v>
      </c>
      <c r="E63" s="78" t="s">
        <v>116</v>
      </c>
      <c r="F63" s="78" t="s">
        <v>14</v>
      </c>
      <c r="G63" s="78" t="s">
        <v>14</v>
      </c>
      <c r="H63" s="78" t="s">
        <v>14</v>
      </c>
      <c r="I63" s="78" t="s">
        <v>14</v>
      </c>
      <c r="J63" s="78" t="s">
        <v>14</v>
      </c>
      <c r="K63" s="78" t="s">
        <v>14</v>
      </c>
      <c r="L63" s="78" t="s">
        <v>14</v>
      </c>
      <c r="M63" s="78" t="s">
        <v>14</v>
      </c>
      <c r="N63" s="78" t="s">
        <v>14</v>
      </c>
      <c r="O63" s="78" t="s">
        <v>14</v>
      </c>
      <c r="P63" s="78" t="s">
        <v>14</v>
      </c>
      <c r="Q63" s="78" t="s">
        <v>14</v>
      </c>
      <c r="R63" s="78" t="s">
        <v>10</v>
      </c>
      <c r="S63" s="43" t="s">
        <v>11</v>
      </c>
      <c r="T63" s="43" t="s">
        <v>11</v>
      </c>
      <c r="U63" s="43" t="s">
        <v>11</v>
      </c>
      <c r="V63" s="43" t="s">
        <v>11</v>
      </c>
      <c r="W63" s="80" t="s">
        <v>123</v>
      </c>
      <c r="X63" s="78" t="s">
        <v>117</v>
      </c>
      <c r="Y63" s="75" t="s">
        <v>34</v>
      </c>
      <c r="Z63" s="76" t="s">
        <v>118</v>
      </c>
      <c r="AA63" s="76">
        <v>43539</v>
      </c>
      <c r="AB63" s="76">
        <v>45322</v>
      </c>
      <c r="AC63" s="4">
        <f ca="1">IFERROR(IF(DAYS360(TODAY(),Tableau13425[[#This Row],[AVIS LIMITE AU]],TRUE)&gt;=0,1,0),"")</f>
        <v>1</v>
      </c>
      <c r="AD63" s="78" t="s">
        <v>10</v>
      </c>
      <c r="AE63"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63" s="78" t="s">
        <v>537</v>
      </c>
      <c r="AH63" s="60"/>
    </row>
    <row r="64" spans="1:34" ht="75" x14ac:dyDescent="0.25">
      <c r="A64" s="71">
        <v>43752</v>
      </c>
      <c r="B64" s="78" t="s">
        <v>104</v>
      </c>
      <c r="C64" s="73" t="s">
        <v>114</v>
      </c>
      <c r="D64" s="75" t="s">
        <v>119</v>
      </c>
      <c r="E64" s="78" t="s">
        <v>120</v>
      </c>
      <c r="F64" s="78" t="s">
        <v>14</v>
      </c>
      <c r="G64" s="78" t="s">
        <v>14</v>
      </c>
      <c r="H64" s="78" t="s">
        <v>14</v>
      </c>
      <c r="I64" s="78" t="s">
        <v>14</v>
      </c>
      <c r="J64" s="78" t="s">
        <v>14</v>
      </c>
      <c r="K64" s="78" t="s">
        <v>14</v>
      </c>
      <c r="L64" s="78" t="s">
        <v>14</v>
      </c>
      <c r="M64" s="78" t="s">
        <v>14</v>
      </c>
      <c r="N64" s="78" t="s">
        <v>14</v>
      </c>
      <c r="O64" s="78" t="s">
        <v>14</v>
      </c>
      <c r="P64" s="78" t="s">
        <v>14</v>
      </c>
      <c r="Q64" s="78" t="s">
        <v>14</v>
      </c>
      <c r="R64" s="78" t="s">
        <v>10</v>
      </c>
      <c r="S64" s="43" t="s">
        <v>11</v>
      </c>
      <c r="T64" s="43" t="s">
        <v>11</v>
      </c>
      <c r="U64" s="43" t="s">
        <v>11</v>
      </c>
      <c r="V64" s="43" t="s">
        <v>11</v>
      </c>
      <c r="W64" s="80" t="s">
        <v>123</v>
      </c>
      <c r="X64" s="78" t="s">
        <v>121</v>
      </c>
      <c r="Y64" s="75" t="s">
        <v>34</v>
      </c>
      <c r="Z64" s="76" t="s">
        <v>409</v>
      </c>
      <c r="AA64" s="76">
        <v>44223</v>
      </c>
      <c r="AB64" s="76">
        <v>46112</v>
      </c>
      <c r="AC64" s="4">
        <f ca="1">IFERROR(IF(DAYS360(TODAY(),Tableau13425[[#This Row],[AVIS LIMITE AU]],TRUE)&gt;=0,1,0),"")</f>
        <v>1</v>
      </c>
      <c r="AD64" s="78" t="s">
        <v>10</v>
      </c>
      <c r="AE64"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64" s="78" t="s">
        <v>549</v>
      </c>
      <c r="AH64" s="60"/>
    </row>
    <row r="65" spans="1:34" ht="30" x14ac:dyDescent="0.25">
      <c r="A65" s="71">
        <v>44538</v>
      </c>
      <c r="B65" s="71" t="s">
        <v>104</v>
      </c>
      <c r="C65" s="72" t="s">
        <v>114</v>
      </c>
      <c r="D65" s="73" t="s">
        <v>469</v>
      </c>
      <c r="E65" s="78" t="s">
        <v>120</v>
      </c>
      <c r="F65" s="78" t="s">
        <v>14</v>
      </c>
      <c r="G65" s="78" t="s">
        <v>14</v>
      </c>
      <c r="H65" s="78" t="s">
        <v>14</v>
      </c>
      <c r="I65" s="78" t="s">
        <v>14</v>
      </c>
      <c r="J65" s="78" t="s">
        <v>14</v>
      </c>
      <c r="K65" s="78" t="s">
        <v>14</v>
      </c>
      <c r="L65" s="43" t="s">
        <v>14</v>
      </c>
      <c r="M65" s="43" t="s">
        <v>14</v>
      </c>
      <c r="N65" s="43" t="s">
        <v>14</v>
      </c>
      <c r="O65" s="43" t="s">
        <v>14</v>
      </c>
      <c r="P65" s="43" t="s">
        <v>14</v>
      </c>
      <c r="Q65" s="43" t="s">
        <v>14</v>
      </c>
      <c r="R65" s="78" t="s">
        <v>10</v>
      </c>
      <c r="S65" s="43" t="s">
        <v>11</v>
      </c>
      <c r="T65" s="43" t="s">
        <v>11</v>
      </c>
      <c r="U65" s="43" t="s">
        <v>11</v>
      </c>
      <c r="V65" s="43" t="s">
        <v>11</v>
      </c>
      <c r="W65" s="74" t="s">
        <v>123</v>
      </c>
      <c r="X65" s="78" t="s">
        <v>121</v>
      </c>
      <c r="Y65" s="75" t="s">
        <v>34</v>
      </c>
      <c r="Z65" s="76" t="s">
        <v>470</v>
      </c>
      <c r="AA65" s="76">
        <v>44487</v>
      </c>
      <c r="AB65" s="76">
        <v>45838</v>
      </c>
      <c r="AC65" s="4">
        <f ca="1">IFERROR(IF(DAYS360(TODAY(),Tableau13425[[#This Row],[AVIS LIMITE AU]],TRUE)&gt;=0,1,0),"")</f>
        <v>1</v>
      </c>
      <c r="AD65" s="78" t="s">
        <v>10</v>
      </c>
      <c r="AE65"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65" s="78" t="s">
        <v>537</v>
      </c>
      <c r="AH65" s="60"/>
    </row>
    <row r="66" spans="1:34" ht="75" x14ac:dyDescent="0.25">
      <c r="A66" s="71">
        <v>44385</v>
      </c>
      <c r="B66" s="78" t="s">
        <v>104</v>
      </c>
      <c r="C66" s="73" t="s">
        <v>114</v>
      </c>
      <c r="D66" s="75" t="s">
        <v>127</v>
      </c>
      <c r="E66" s="78" t="s">
        <v>120</v>
      </c>
      <c r="F66" s="78" t="s">
        <v>14</v>
      </c>
      <c r="G66" s="78" t="s">
        <v>14</v>
      </c>
      <c r="H66" s="78" t="s">
        <v>14</v>
      </c>
      <c r="I66" s="78" t="s">
        <v>14</v>
      </c>
      <c r="J66" s="78" t="s">
        <v>14</v>
      </c>
      <c r="K66" s="78" t="s">
        <v>14</v>
      </c>
      <c r="L66" s="78" t="s">
        <v>14</v>
      </c>
      <c r="M66" s="78" t="s">
        <v>14</v>
      </c>
      <c r="N66" s="78" t="s">
        <v>14</v>
      </c>
      <c r="O66" s="78" t="s">
        <v>14</v>
      </c>
      <c r="P66" s="78" t="s">
        <v>14</v>
      </c>
      <c r="Q66" s="78" t="s">
        <v>14</v>
      </c>
      <c r="R66" s="78" t="s">
        <v>10</v>
      </c>
      <c r="S66" s="43" t="s">
        <v>11</v>
      </c>
      <c r="T66" s="43" t="s">
        <v>11</v>
      </c>
      <c r="U66" s="43" t="s">
        <v>11</v>
      </c>
      <c r="V66" s="43" t="s">
        <v>11</v>
      </c>
      <c r="W66" s="80" t="s">
        <v>123</v>
      </c>
      <c r="X66" s="78" t="s">
        <v>121</v>
      </c>
      <c r="Y66" s="75" t="s">
        <v>34</v>
      </c>
      <c r="Z66" s="76" t="s">
        <v>410</v>
      </c>
      <c r="AA66" s="76">
        <v>44223</v>
      </c>
      <c r="AB66" s="76">
        <v>46112</v>
      </c>
      <c r="AC66" s="4">
        <f ca="1">IFERROR(IF(DAYS360(TODAY(),Tableau13425[[#This Row],[AVIS LIMITE AU]],TRUE)&gt;=0,1,0),"")</f>
        <v>1</v>
      </c>
      <c r="AD66" s="78" t="s">
        <v>10</v>
      </c>
      <c r="AE66"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66" s="78" t="s">
        <v>541</v>
      </c>
      <c r="AH66" s="60"/>
    </row>
    <row r="67" spans="1:34" ht="60" x14ac:dyDescent="0.25">
      <c r="A67" s="71">
        <v>43957</v>
      </c>
      <c r="B67" s="71" t="s">
        <v>104</v>
      </c>
      <c r="C67" s="72" t="s">
        <v>310</v>
      </c>
      <c r="D67" s="73" t="s">
        <v>314</v>
      </c>
      <c r="E67" s="78" t="s">
        <v>315</v>
      </c>
      <c r="F67" s="78" t="s">
        <v>14</v>
      </c>
      <c r="G67" s="78" t="s">
        <v>14</v>
      </c>
      <c r="H67" s="78" t="s">
        <v>14</v>
      </c>
      <c r="I67" s="78" t="s">
        <v>14</v>
      </c>
      <c r="J67" s="78" t="s">
        <v>14</v>
      </c>
      <c r="K67" s="78" t="s">
        <v>10</v>
      </c>
      <c r="L67" s="43" t="s">
        <v>11</v>
      </c>
      <c r="M67" s="43" t="s">
        <v>11</v>
      </c>
      <c r="N67" s="90"/>
      <c r="O67" s="90"/>
      <c r="P67" s="90"/>
      <c r="Q67" s="78" t="s">
        <v>11</v>
      </c>
      <c r="R67" s="78" t="s">
        <v>11</v>
      </c>
      <c r="S67" s="43" t="s">
        <v>11</v>
      </c>
      <c r="T67" s="43" t="s">
        <v>11</v>
      </c>
      <c r="U67" s="91"/>
      <c r="V67" s="91"/>
      <c r="W67" s="74"/>
      <c r="X67" s="78" t="s">
        <v>315</v>
      </c>
      <c r="Y67" s="75" t="s">
        <v>34</v>
      </c>
      <c r="Z67" s="76" t="s">
        <v>454</v>
      </c>
      <c r="AA67" s="76">
        <v>44460</v>
      </c>
      <c r="AB67" s="76">
        <v>46295</v>
      </c>
      <c r="AC67" s="4">
        <f ca="1">IFERROR(IF(DAYS360(TODAY(),Tableau13425[[#This Row],[AVIS LIMITE AU]],TRUE)&gt;=0,1,0),"")</f>
        <v>1</v>
      </c>
      <c r="AD67" s="78" t="s">
        <v>10</v>
      </c>
      <c r="AE67"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67" s="78" t="s">
        <v>539</v>
      </c>
      <c r="AH67" s="60"/>
    </row>
    <row r="68" spans="1:34" ht="30" x14ac:dyDescent="0.25">
      <c r="A68" s="71">
        <v>44538</v>
      </c>
      <c r="B68" s="71" t="s">
        <v>104</v>
      </c>
      <c r="C68" s="72" t="s">
        <v>310</v>
      </c>
      <c r="D68" s="73" t="s">
        <v>455</v>
      </c>
      <c r="E68" s="78" t="s">
        <v>460</v>
      </c>
      <c r="F68" s="78" t="s">
        <v>14</v>
      </c>
      <c r="G68" s="78" t="s">
        <v>14</v>
      </c>
      <c r="H68" s="78" t="s">
        <v>14</v>
      </c>
      <c r="I68" s="78" t="s">
        <v>14</v>
      </c>
      <c r="J68" s="78" t="s">
        <v>14</v>
      </c>
      <c r="K68" s="78" t="s">
        <v>10</v>
      </c>
      <c r="L68" s="43" t="s">
        <v>11</v>
      </c>
      <c r="M68" s="43" t="s">
        <v>11</v>
      </c>
      <c r="N68" s="90"/>
      <c r="O68" s="90"/>
      <c r="P68" s="90"/>
      <c r="Q68" s="78" t="s">
        <v>10</v>
      </c>
      <c r="R68" s="78" t="s">
        <v>11</v>
      </c>
      <c r="S68" s="43" t="s">
        <v>11</v>
      </c>
      <c r="T68" s="43" t="s">
        <v>11</v>
      </c>
      <c r="U68" s="91"/>
      <c r="V68" s="91"/>
      <c r="W68" s="74"/>
      <c r="X68" s="78" t="s">
        <v>457</v>
      </c>
      <c r="Y68" s="75" t="s">
        <v>34</v>
      </c>
      <c r="Z68" s="76" t="s">
        <v>456</v>
      </c>
      <c r="AA68" s="76">
        <v>43971</v>
      </c>
      <c r="AB68" s="76">
        <v>45838</v>
      </c>
      <c r="AC68" s="4">
        <f ca="1">IFERROR(IF(DAYS360(TODAY(),Tableau13425[[#This Row],[AVIS LIMITE AU]],TRUE)&gt;=0,1,0),"")</f>
        <v>1</v>
      </c>
      <c r="AD68" s="78" t="s">
        <v>10</v>
      </c>
      <c r="AE68"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68" s="78" t="s">
        <v>537</v>
      </c>
      <c r="AH68" s="60"/>
    </row>
    <row r="69" spans="1:34" ht="28.9" customHeight="1" x14ac:dyDescent="0.25">
      <c r="A69" s="71">
        <v>44385</v>
      </c>
      <c r="B69" s="71" t="s">
        <v>104</v>
      </c>
      <c r="C69" s="72" t="s">
        <v>310</v>
      </c>
      <c r="D69" s="73" t="s">
        <v>316</v>
      </c>
      <c r="E69" s="78" t="s">
        <v>313</v>
      </c>
      <c r="F69" s="78" t="s">
        <v>14</v>
      </c>
      <c r="G69" s="78" t="s">
        <v>14</v>
      </c>
      <c r="H69" s="78" t="s">
        <v>14</v>
      </c>
      <c r="I69" s="78" t="s">
        <v>14</v>
      </c>
      <c r="J69" s="78" t="s">
        <v>14</v>
      </c>
      <c r="K69" s="78" t="s">
        <v>10</v>
      </c>
      <c r="L69" s="43" t="s">
        <v>11</v>
      </c>
      <c r="M69" s="43" t="s">
        <v>11</v>
      </c>
      <c r="N69" s="90"/>
      <c r="O69" s="90"/>
      <c r="P69" s="90"/>
      <c r="Q69" s="78" t="s">
        <v>11</v>
      </c>
      <c r="R69" s="78" t="s">
        <v>11</v>
      </c>
      <c r="S69" s="43" t="s">
        <v>11</v>
      </c>
      <c r="T69" s="43" t="s">
        <v>11</v>
      </c>
      <c r="U69" s="91"/>
      <c r="V69" s="91"/>
      <c r="W69" s="74"/>
      <c r="X69" s="78" t="s">
        <v>313</v>
      </c>
      <c r="Y69" s="75" t="s">
        <v>34</v>
      </c>
      <c r="Z69" s="76" t="s">
        <v>424</v>
      </c>
      <c r="AA69" s="76">
        <v>44344</v>
      </c>
      <c r="AB69" s="76">
        <v>44773</v>
      </c>
      <c r="AC69" s="4">
        <f ca="1">IFERROR(IF(DAYS360(TODAY(),Tableau13425[[#This Row],[AVIS LIMITE AU]],TRUE)&gt;=0,1,0),"")</f>
        <v>1</v>
      </c>
      <c r="AD69" s="78" t="s">
        <v>10</v>
      </c>
      <c r="AE69"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69" s="78" t="s">
        <v>538</v>
      </c>
      <c r="AH69" s="60"/>
    </row>
    <row r="70" spans="1:34" ht="60" x14ac:dyDescent="0.25">
      <c r="A70" s="71">
        <v>44538</v>
      </c>
      <c r="B70" s="71" t="s">
        <v>104</v>
      </c>
      <c r="C70" s="72" t="s">
        <v>310</v>
      </c>
      <c r="D70" s="73" t="s">
        <v>461</v>
      </c>
      <c r="E70" s="78" t="s">
        <v>462</v>
      </c>
      <c r="F70" s="78" t="s">
        <v>14</v>
      </c>
      <c r="G70" s="78" t="s">
        <v>14</v>
      </c>
      <c r="H70" s="78" t="s">
        <v>14</v>
      </c>
      <c r="I70" s="78" t="s">
        <v>14</v>
      </c>
      <c r="J70" s="78" t="s">
        <v>14</v>
      </c>
      <c r="K70" s="78" t="s">
        <v>10</v>
      </c>
      <c r="L70" s="43" t="s">
        <v>11</v>
      </c>
      <c r="M70" s="43" t="s">
        <v>11</v>
      </c>
      <c r="N70" s="90"/>
      <c r="O70" s="90"/>
      <c r="P70" s="90"/>
      <c r="Q70" s="78" t="s">
        <v>10</v>
      </c>
      <c r="R70" s="78" t="s">
        <v>11</v>
      </c>
      <c r="S70" s="43" t="s">
        <v>11</v>
      </c>
      <c r="T70" s="43" t="s">
        <v>11</v>
      </c>
      <c r="U70" s="91"/>
      <c r="V70" s="91"/>
      <c r="W70" s="74"/>
      <c r="X70" s="78" t="s">
        <v>463</v>
      </c>
      <c r="Y70" s="75" t="s">
        <v>34</v>
      </c>
      <c r="Z70" s="76" t="s">
        <v>459</v>
      </c>
      <c r="AA70" s="76">
        <v>44517</v>
      </c>
      <c r="AB70" s="76">
        <v>45838</v>
      </c>
      <c r="AC70" s="4">
        <f ca="1">IFERROR(IF(DAYS360(TODAY(),Tableau13425[[#This Row],[AVIS LIMITE AU]],TRUE)&gt;=0,1,0),"")</f>
        <v>1</v>
      </c>
      <c r="AD70" s="78" t="s">
        <v>10</v>
      </c>
      <c r="AE70"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70" s="78" t="s">
        <v>545</v>
      </c>
      <c r="AH70" s="60"/>
    </row>
    <row r="71" spans="1:34" ht="60" x14ac:dyDescent="0.25">
      <c r="A71" s="71">
        <v>44538</v>
      </c>
      <c r="B71" s="71" t="s">
        <v>104</v>
      </c>
      <c r="C71" s="72" t="s">
        <v>310</v>
      </c>
      <c r="D71" s="78" t="s">
        <v>464</v>
      </c>
      <c r="E71" s="78" t="s">
        <v>486</v>
      </c>
      <c r="F71" s="78" t="s">
        <v>14</v>
      </c>
      <c r="G71" s="78" t="s">
        <v>14</v>
      </c>
      <c r="H71" s="78" t="s">
        <v>14</v>
      </c>
      <c r="I71" s="78" t="s">
        <v>14</v>
      </c>
      <c r="J71" s="78" t="s">
        <v>14</v>
      </c>
      <c r="K71" s="78" t="s">
        <v>10</v>
      </c>
      <c r="L71" s="43" t="s">
        <v>11</v>
      </c>
      <c r="M71" s="43" t="s">
        <v>11</v>
      </c>
      <c r="N71" s="90"/>
      <c r="O71" s="90"/>
      <c r="P71" s="90"/>
      <c r="Q71" s="78" t="s">
        <v>10</v>
      </c>
      <c r="R71" s="78" t="s">
        <v>11</v>
      </c>
      <c r="S71" s="43" t="s">
        <v>11</v>
      </c>
      <c r="T71" s="43" t="s">
        <v>11</v>
      </c>
      <c r="U71" s="91"/>
      <c r="V71" s="91"/>
      <c r="W71" s="74"/>
      <c r="X71" s="78" t="s">
        <v>457</v>
      </c>
      <c r="Y71" s="75" t="s">
        <v>34</v>
      </c>
      <c r="Z71" s="76" t="s">
        <v>458</v>
      </c>
      <c r="AA71" s="76">
        <v>43971</v>
      </c>
      <c r="AB71" s="76">
        <v>45838</v>
      </c>
      <c r="AC71" s="4">
        <f ca="1">IFERROR(IF(DAYS360(TODAY(),Tableau13425[[#This Row],[AVIS LIMITE AU]],TRUE)&gt;=0,1,0),"")</f>
        <v>1</v>
      </c>
      <c r="AD71" s="78" t="s">
        <v>10</v>
      </c>
      <c r="AE71"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71" s="78" t="s">
        <v>544</v>
      </c>
      <c r="AH71" s="60"/>
    </row>
    <row r="72" spans="1:34" ht="30" x14ac:dyDescent="0.25">
      <c r="A72" s="71">
        <v>43957</v>
      </c>
      <c r="B72" s="71" t="s">
        <v>104</v>
      </c>
      <c r="C72" s="72" t="s">
        <v>310</v>
      </c>
      <c r="D72" s="73" t="s">
        <v>307</v>
      </c>
      <c r="E72" s="78" t="s">
        <v>308</v>
      </c>
      <c r="F72" s="78" t="s">
        <v>14</v>
      </c>
      <c r="G72" s="78" t="s">
        <v>14</v>
      </c>
      <c r="H72" s="78" t="s">
        <v>14</v>
      </c>
      <c r="I72" s="78" t="s">
        <v>14</v>
      </c>
      <c r="J72" s="78" t="s">
        <v>14</v>
      </c>
      <c r="K72" s="78" t="s">
        <v>10</v>
      </c>
      <c r="L72" s="43" t="s">
        <v>11</v>
      </c>
      <c r="M72" s="43" t="s">
        <v>11</v>
      </c>
      <c r="N72" s="90"/>
      <c r="O72" s="90"/>
      <c r="P72" s="90"/>
      <c r="Q72" s="78" t="s">
        <v>11</v>
      </c>
      <c r="R72" s="78" t="s">
        <v>11</v>
      </c>
      <c r="S72" s="43" t="s">
        <v>11</v>
      </c>
      <c r="T72" s="43" t="s">
        <v>11</v>
      </c>
      <c r="U72" s="91"/>
      <c r="V72" s="91"/>
      <c r="W72" s="74"/>
      <c r="X72" s="78" t="s">
        <v>308</v>
      </c>
      <c r="Y72" s="75" t="s">
        <v>34</v>
      </c>
      <c r="Z72" s="76" t="s">
        <v>309</v>
      </c>
      <c r="AA72" s="76">
        <v>43451</v>
      </c>
      <c r="AB72" s="76">
        <v>45322</v>
      </c>
      <c r="AC72" s="4">
        <f ca="1">IFERROR(IF(DAYS360(TODAY(),Tableau13425[[#This Row],[AVIS LIMITE AU]],TRUE)&gt;=0,1,0),"")</f>
        <v>1</v>
      </c>
      <c r="AD72" s="78" t="s">
        <v>10</v>
      </c>
      <c r="AE72"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72" s="78" t="s">
        <v>537</v>
      </c>
      <c r="AH72" s="60"/>
    </row>
    <row r="73" spans="1:34" ht="30" x14ac:dyDescent="0.25">
      <c r="A73" s="71">
        <v>43957</v>
      </c>
      <c r="B73" s="71" t="s">
        <v>104</v>
      </c>
      <c r="C73" s="72" t="s">
        <v>310</v>
      </c>
      <c r="D73" s="73" t="s">
        <v>311</v>
      </c>
      <c r="E73" s="78" t="s">
        <v>106</v>
      </c>
      <c r="F73" s="78" t="s">
        <v>14</v>
      </c>
      <c r="G73" s="78" t="s">
        <v>14</v>
      </c>
      <c r="H73" s="78" t="s">
        <v>14</v>
      </c>
      <c r="I73" s="78" t="s">
        <v>14</v>
      </c>
      <c r="J73" s="78" t="s">
        <v>14</v>
      </c>
      <c r="K73" s="78" t="s">
        <v>10</v>
      </c>
      <c r="L73" s="43" t="s">
        <v>11</v>
      </c>
      <c r="M73" s="43" t="s">
        <v>11</v>
      </c>
      <c r="N73" s="90"/>
      <c r="O73" s="90"/>
      <c r="P73" s="90"/>
      <c r="Q73" s="78" t="s">
        <v>10</v>
      </c>
      <c r="R73" s="78" t="s">
        <v>11</v>
      </c>
      <c r="S73" s="43" t="s">
        <v>11</v>
      </c>
      <c r="T73" s="43" t="s">
        <v>11</v>
      </c>
      <c r="U73" s="91"/>
      <c r="V73" s="91"/>
      <c r="W73" s="74"/>
      <c r="X73" s="78" t="s">
        <v>107</v>
      </c>
      <c r="Y73" s="75" t="s">
        <v>34</v>
      </c>
      <c r="Z73" s="76" t="s">
        <v>312</v>
      </c>
      <c r="AA73" s="76">
        <v>43285</v>
      </c>
      <c r="AB73" s="76">
        <v>45869</v>
      </c>
      <c r="AC73" s="4">
        <f ca="1">IFERROR(IF(DAYS360(TODAY(),Tableau13425[[#This Row],[AVIS LIMITE AU]],TRUE)&gt;=0,1,0),"")</f>
        <v>1</v>
      </c>
      <c r="AD73" s="78" t="s">
        <v>10</v>
      </c>
      <c r="AE73"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73" s="78" t="s">
        <v>537</v>
      </c>
      <c r="AH73" s="60"/>
    </row>
    <row r="74" spans="1:34" ht="30" x14ac:dyDescent="0.25">
      <c r="A74" s="71">
        <v>43921</v>
      </c>
      <c r="B74" s="71" t="s">
        <v>104</v>
      </c>
      <c r="C74" s="72" t="s">
        <v>310</v>
      </c>
      <c r="D74" s="73" t="s">
        <v>294</v>
      </c>
      <c r="E74" s="78" t="s">
        <v>295</v>
      </c>
      <c r="F74" s="78" t="s">
        <v>14</v>
      </c>
      <c r="G74" s="78" t="s">
        <v>14</v>
      </c>
      <c r="H74" s="78" t="s">
        <v>14</v>
      </c>
      <c r="I74" s="78" t="s">
        <v>14</v>
      </c>
      <c r="J74" s="78" t="s">
        <v>14</v>
      </c>
      <c r="K74" s="78" t="s">
        <v>10</v>
      </c>
      <c r="L74" s="43" t="s">
        <v>11</v>
      </c>
      <c r="M74" s="43" t="s">
        <v>11</v>
      </c>
      <c r="N74" s="90"/>
      <c r="O74" s="90"/>
      <c r="P74" s="90"/>
      <c r="Q74" s="78" t="s">
        <v>10</v>
      </c>
      <c r="R74" s="78" t="s">
        <v>11</v>
      </c>
      <c r="S74" s="43" t="s">
        <v>11</v>
      </c>
      <c r="T74" s="43" t="s">
        <v>11</v>
      </c>
      <c r="U74" s="91"/>
      <c r="V74" s="91"/>
      <c r="W74" s="74"/>
      <c r="X74" s="78" t="s">
        <v>295</v>
      </c>
      <c r="Y74" s="75" t="s">
        <v>34</v>
      </c>
      <c r="Z74" s="76" t="s">
        <v>296</v>
      </c>
      <c r="AA74" s="76">
        <v>43837</v>
      </c>
      <c r="AB74" s="76">
        <v>45688</v>
      </c>
      <c r="AC74" s="4">
        <f ca="1">IFERROR(IF(DAYS360(TODAY(),Tableau13425[[#This Row],[AVIS LIMITE AU]],TRUE)&gt;=0,1,0),"")</f>
        <v>1</v>
      </c>
      <c r="AD74" s="78" t="s">
        <v>10</v>
      </c>
      <c r="AE74"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74" s="78" t="s">
        <v>537</v>
      </c>
      <c r="AH74" s="60"/>
    </row>
    <row r="75" spans="1:34" ht="75" x14ac:dyDescent="0.25">
      <c r="A75" s="71">
        <v>44385</v>
      </c>
      <c r="B75" s="71" t="s">
        <v>104</v>
      </c>
      <c r="C75" s="72" t="s">
        <v>310</v>
      </c>
      <c r="D75" s="73" t="s">
        <v>317</v>
      </c>
      <c r="E75" s="78" t="s">
        <v>241</v>
      </c>
      <c r="F75" s="78" t="s">
        <v>14</v>
      </c>
      <c r="G75" s="78" t="s">
        <v>14</v>
      </c>
      <c r="H75" s="78" t="s">
        <v>14</v>
      </c>
      <c r="I75" s="78" t="s">
        <v>14</v>
      </c>
      <c r="J75" s="78" t="s">
        <v>14</v>
      </c>
      <c r="K75" s="78" t="s">
        <v>10</v>
      </c>
      <c r="L75" s="43" t="s">
        <v>11</v>
      </c>
      <c r="M75" s="43" t="s">
        <v>11</v>
      </c>
      <c r="N75" s="90"/>
      <c r="O75" s="90"/>
      <c r="P75" s="90"/>
      <c r="Q75" s="78" t="s">
        <v>10</v>
      </c>
      <c r="R75" s="78" t="s">
        <v>11</v>
      </c>
      <c r="S75" s="43" t="s">
        <v>11</v>
      </c>
      <c r="T75" s="43" t="s">
        <v>11</v>
      </c>
      <c r="U75" s="91"/>
      <c r="V75" s="91"/>
      <c r="W75" s="74"/>
      <c r="X75" s="78" t="s">
        <v>241</v>
      </c>
      <c r="Y75" s="75" t="s">
        <v>34</v>
      </c>
      <c r="Z75" s="76" t="s">
        <v>411</v>
      </c>
      <c r="AA75" s="76">
        <v>44147</v>
      </c>
      <c r="AB75" s="76">
        <v>46691</v>
      </c>
      <c r="AC75" s="4">
        <f ca="1">IFERROR(IF(DAYS360(TODAY(),Tableau13425[[#This Row],[AVIS LIMITE AU]],TRUE)&gt;=0,1,0),"")</f>
        <v>1</v>
      </c>
      <c r="AD75" s="78" t="s">
        <v>10</v>
      </c>
      <c r="AE75" s="78" t="str">
        <f ca="1">IF(Tableau13425[[#This Row],[ -&gt; AT/DTA : Sur liste verte C2p (OUI/NON à date de référencement)
-&gt; ATex (Avis favorable / Avis défavorable)
-&gt; Autre : SO]]&lt;&gt;"",IF(AND(OR(Tableau13425[[#This Row],[ -&gt; AT/DTA : Sur liste verte C2p (OUI/NON à date de référencement)
-&gt; ATex (Avis favorable / Avis défavorable)
-&gt; Autre : SO]]="OUI",Tableau13425[[#This Row],[ -&gt; AT/DTA : Sur liste verte C2p (OUI/NON à date de référencement)
-&gt; ATex (Avis favorable / Avis défavorable)
-&gt; Autre : SO]]="FAVORABLE"),Tableau13425[[#This Row],[VALIDITE]]=1),"TC","TNC"),"")</f>
        <v>TC</v>
      </c>
      <c r="AF75" s="78" t="s">
        <v>548</v>
      </c>
      <c r="AH75" s="60"/>
    </row>
  </sheetData>
  <sheetProtection algorithmName="SHA-512" hashValue="2of/l9VKmWE+6OiNqkfH5gPJ7w/gLFeSIIkwPa6uSF1yLCZkVVZ2AmNAu7ANuwS/vOLorZcHjpVyeNYOkqMs4g==" saltValue="lk5mhhrrYjEFofPP21iNuQ==" spinCount="100000" sheet="1" objects="1" scenarios="1" selectLockedCells="1" sort="0" autoFilter="0" selectUnlockedCells="1"/>
  <mergeCells count="14">
    <mergeCell ref="A24:A26"/>
    <mergeCell ref="B24:E26"/>
    <mergeCell ref="F24:W24"/>
    <mergeCell ref="X24:AF26"/>
    <mergeCell ref="F25:J26"/>
    <mergeCell ref="K25:V25"/>
    <mergeCell ref="K26:Q26"/>
    <mergeCell ref="R26:V26"/>
    <mergeCell ref="C22:AC22"/>
    <mergeCell ref="AE1:AF23"/>
    <mergeCell ref="A10:AD10"/>
    <mergeCell ref="A11:AD20"/>
    <mergeCell ref="F1:AD9"/>
    <mergeCell ref="A1:E9"/>
  </mergeCells>
  <conditionalFormatting sqref="R26 F25 K25:K26 F27:M27 F24:V24 F28:V1048576 O27:V27">
    <cfRule type="cellIs" dxfId="63" priority="61" operator="equal">
      <formula>"SO"</formula>
    </cfRule>
    <cfRule type="cellIs" dxfId="62" priority="62" operator="equal">
      <formula>"OUI (INDIRECTEMENT)"</formula>
    </cfRule>
    <cfRule type="cellIs" dxfId="61" priority="63" operator="equal">
      <formula>"NON"</formula>
    </cfRule>
    <cfRule type="cellIs" dxfId="60" priority="64" operator="equal">
      <formula>"OUI"</formula>
    </cfRule>
  </conditionalFormatting>
  <conditionalFormatting sqref="AE27:AF27 AE76:AF1048576">
    <cfRule type="expression" dxfId="59" priority="65">
      <formula>($AD27="NON (EVALUATION RECENTE)")</formula>
    </cfRule>
    <cfRule type="cellIs" dxfId="58" priority="66" operator="equal">
      <formula>"TNC"</formula>
    </cfRule>
  </conditionalFormatting>
  <conditionalFormatting sqref="AD76:AD1048576">
    <cfRule type="expression" dxfId="57" priority="67">
      <formula>($AD76="NON (EVALUATION RECENTE)")</formula>
    </cfRule>
  </conditionalFormatting>
  <conditionalFormatting sqref="AD27">
    <cfRule type="expression" dxfId="56" priority="412">
      <formula>($AD27="NON (EVALUATION RECENTE)")</formula>
    </cfRule>
  </conditionalFormatting>
  <conditionalFormatting sqref="N27">
    <cfRule type="cellIs" dxfId="55" priority="41" operator="equal">
      <formula>"SO"</formula>
    </cfRule>
    <cfRule type="cellIs" dxfId="54" priority="42" operator="equal">
      <formula>"OUI (INDIRECTEMENT)"</formula>
    </cfRule>
    <cfRule type="cellIs" dxfId="53" priority="43" operator="equal">
      <formula>"NON"</formula>
    </cfRule>
    <cfRule type="cellIs" dxfId="52" priority="44" operator="equal">
      <formula>"OUI"</formula>
    </cfRule>
  </conditionalFormatting>
  <conditionalFormatting sqref="AC29:AC75">
    <cfRule type="cellIs" dxfId="51" priority="7" operator="equal">
      <formula>0</formula>
    </cfRule>
    <cfRule type="cellIs" dxfId="50" priority="8" operator="equal">
      <formula>1</formula>
    </cfRule>
  </conditionalFormatting>
  <conditionalFormatting sqref="AF30:AF75">
    <cfRule type="expression" dxfId="49" priority="13">
      <formula>($AD30="NON (EVALUATION RECENTE)")</formula>
    </cfRule>
    <cfRule type="cellIs" dxfId="48" priority="14" operator="equal">
      <formula>"TNC"</formula>
    </cfRule>
  </conditionalFormatting>
  <conditionalFormatting sqref="F28:V75">
    <cfRule type="cellIs" dxfId="47" priority="5" operator="equal">
      <formula>"oui**"</formula>
    </cfRule>
    <cfRule type="cellIs" dxfId="46" priority="6" operator="equal">
      <formula>"Oui*"</formula>
    </cfRule>
  </conditionalFormatting>
  <conditionalFormatting sqref="AD34">
    <cfRule type="duplicateValues" dxfId="45" priority="15"/>
  </conditionalFormatting>
  <conditionalFormatting sqref="AE29:AF29 AF28 AE30:AE75">
    <cfRule type="expression" dxfId="44" priority="16">
      <formula>($AD28="NON (EVALUATION RECENTE)")</formula>
    </cfRule>
    <cfRule type="cellIs" dxfId="43" priority="17" operator="equal">
      <formula>"TNC"</formula>
    </cfRule>
  </conditionalFormatting>
  <conditionalFormatting sqref="AD28:AD75">
    <cfRule type="expression" dxfId="42" priority="18">
      <formula>($AD28="NON (EVALUATION RECENTE)")</formula>
    </cfRule>
  </conditionalFormatting>
  <conditionalFormatting sqref="AC28">
    <cfRule type="cellIs" dxfId="41" priority="3" operator="equal">
      <formula>0</formula>
    </cfRule>
    <cfRule type="cellIs" dxfId="40" priority="4" operator="equal">
      <formula>1</formula>
    </cfRule>
  </conditionalFormatting>
  <conditionalFormatting sqref="AE28">
    <cfRule type="expression" dxfId="39" priority="1">
      <formula>($W28="NON (EVALUATION RECENTE)")</formula>
    </cfRule>
    <cfRule type="cellIs" dxfId="38" priority="2" operator="equal">
      <formula>"TNC"</formula>
    </cfRule>
  </conditionalFormatting>
  <dataValidations count="1">
    <dataValidation allowBlank="1" showInputMessage="1" sqref="A1 F1 AG1:XFD10 AE1" xr:uid="{2C41155C-073F-4D96-A5BD-DD155A10C8AC}"/>
  </dataValidations>
  <printOptions horizontalCentered="1"/>
  <pageMargins left="0.23622047244094491" right="0.23622047244094491" top="0.74803149606299213" bottom="0.74803149606299213" header="0.31496062992125984" footer="0.31496062992125984"/>
  <pageSetup paperSize="8" scale="41" fitToHeight="0" orientation="landscape" r:id="rId1"/>
  <headerFooter scaleWithDoc="0">
    <oddHeader>&amp;R&amp;D</oddHeader>
    <oddFooter>&amp;R&amp;P/&amp;N</oddFooter>
  </headerFooter>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333EC-DDB3-4EA9-BC82-9F695DF71B90}">
  <sheetPr>
    <tabColor theme="7" tint="-0.499984740745262"/>
    <pageSetUpPr fitToPage="1"/>
  </sheetPr>
  <dimension ref="A1:AH35"/>
  <sheetViews>
    <sheetView showGridLines="0" zoomScale="40" zoomScaleNormal="40" workbookViewId="0">
      <selection activeCell="Z92" sqref="Z92"/>
    </sheetView>
  </sheetViews>
  <sheetFormatPr baseColWidth="10" defaultColWidth="11.42578125" defaultRowHeight="15" x14ac:dyDescent="0.25"/>
  <cols>
    <col min="1" max="1" width="24.85546875" style="51" bestFit="1" customWidth="1"/>
    <col min="2" max="2" width="19.85546875" style="51" bestFit="1" customWidth="1"/>
    <col min="3" max="3" width="34" style="51" bestFit="1" customWidth="1"/>
    <col min="4" max="4" width="31.28515625" style="51" bestFit="1" customWidth="1"/>
    <col min="5" max="5" width="24.5703125" style="51" bestFit="1" customWidth="1"/>
    <col min="6" max="6" width="21.7109375" style="51" bestFit="1" customWidth="1"/>
    <col min="7" max="7" width="23.28515625" style="51" bestFit="1" customWidth="1"/>
    <col min="8" max="10" width="23.28515625" style="66" customWidth="1"/>
    <col min="11" max="11" width="18.5703125" style="51" bestFit="1" customWidth="1"/>
    <col min="12" max="12" width="26.140625" style="51" bestFit="1" customWidth="1"/>
    <col min="13" max="13" width="27.85546875" style="51" bestFit="1" customWidth="1"/>
    <col min="14" max="14" width="27.85546875" style="70" customWidth="1"/>
    <col min="15" max="15" width="27.7109375" style="51" bestFit="1" customWidth="1"/>
    <col min="16" max="17" width="27.7109375" style="66" customWidth="1"/>
    <col min="18" max="18" width="24.42578125" style="51" bestFit="1" customWidth="1"/>
    <col min="19" max="19" width="21.7109375" style="51" bestFit="1" customWidth="1"/>
    <col min="20" max="21" width="21.7109375" style="69" customWidth="1"/>
    <col min="22" max="22" width="23.28515625" style="51" bestFit="1" customWidth="1"/>
    <col min="23" max="23" width="159.7109375" style="60" bestFit="1" customWidth="1"/>
    <col min="24" max="24" width="30.7109375" style="51" bestFit="1" customWidth="1"/>
    <col min="25" max="25" width="22.7109375" style="51" customWidth="1"/>
    <col min="26" max="26" width="18.5703125" style="51" bestFit="1" customWidth="1"/>
    <col min="27" max="27" width="18.85546875" style="51" bestFit="1" customWidth="1"/>
    <col min="28" max="28" width="22.7109375" style="51" bestFit="1" customWidth="1"/>
    <col min="29" max="29" width="19.85546875" style="51" bestFit="1" customWidth="1"/>
    <col min="30" max="30" width="30.7109375" style="51" bestFit="1" customWidth="1"/>
    <col min="31" max="31" width="25.140625" style="51" bestFit="1" customWidth="1"/>
    <col min="32" max="32" width="32.42578125" style="66" bestFit="1" customWidth="1"/>
    <col min="33" max="33" width="11.42578125" style="51"/>
    <col min="34" max="34" width="255.85546875" style="51" customWidth="1"/>
    <col min="35" max="16384" width="11.42578125" style="51"/>
  </cols>
  <sheetData>
    <row r="1" spans="1:32" s="53" customFormat="1" ht="14.45" customHeight="1" x14ac:dyDescent="0.25">
      <c r="A1" s="138"/>
      <c r="B1" s="138"/>
      <c r="C1" s="138"/>
      <c r="D1" s="138"/>
      <c r="E1" s="138"/>
      <c r="F1" s="112" t="s">
        <v>595</v>
      </c>
      <c r="G1" s="112"/>
      <c r="H1" s="112"/>
      <c r="I1" s="112"/>
      <c r="J1" s="112"/>
      <c r="K1" s="112"/>
      <c r="L1" s="112"/>
      <c r="M1" s="112"/>
      <c r="N1" s="112"/>
      <c r="O1" s="112"/>
      <c r="P1" s="112"/>
      <c r="Q1" s="112"/>
      <c r="R1" s="112"/>
      <c r="S1" s="112"/>
      <c r="T1" s="112"/>
      <c r="U1" s="112"/>
      <c r="V1" s="112"/>
      <c r="W1" s="112"/>
      <c r="X1" s="112"/>
      <c r="Y1" s="112"/>
      <c r="Z1" s="112"/>
      <c r="AA1" s="112"/>
      <c r="AB1" s="112"/>
      <c r="AC1" s="112"/>
      <c r="AD1" s="112"/>
      <c r="AE1" s="139" t="s">
        <v>257</v>
      </c>
      <c r="AF1" s="139"/>
    </row>
    <row r="2" spans="1:32" s="53" customFormat="1" x14ac:dyDescent="0.25">
      <c r="A2" s="138"/>
      <c r="B2" s="138"/>
      <c r="C2" s="138"/>
      <c r="D2" s="138"/>
      <c r="E2" s="138"/>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39"/>
      <c r="AF2" s="139"/>
    </row>
    <row r="3" spans="1:32" s="53" customFormat="1" x14ac:dyDescent="0.25">
      <c r="A3" s="138"/>
      <c r="B3" s="138"/>
      <c r="C3" s="138"/>
      <c r="D3" s="138"/>
      <c r="E3" s="138"/>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39"/>
      <c r="AF3" s="139"/>
    </row>
    <row r="4" spans="1:32" s="53" customFormat="1" x14ac:dyDescent="0.25">
      <c r="A4" s="138"/>
      <c r="B4" s="138"/>
      <c r="C4" s="138"/>
      <c r="D4" s="138"/>
      <c r="E4" s="138"/>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39"/>
      <c r="AF4" s="139"/>
    </row>
    <row r="5" spans="1:32" s="53" customFormat="1" x14ac:dyDescent="0.25">
      <c r="A5" s="138"/>
      <c r="B5" s="138"/>
      <c r="C5" s="138"/>
      <c r="D5" s="138"/>
      <c r="E5" s="138"/>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39"/>
      <c r="AF5" s="139"/>
    </row>
    <row r="6" spans="1:32" s="53" customFormat="1" x14ac:dyDescent="0.25">
      <c r="A6" s="138"/>
      <c r="B6" s="138"/>
      <c r="C6" s="138"/>
      <c r="D6" s="138"/>
      <c r="E6" s="138"/>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39"/>
      <c r="AF6" s="139"/>
    </row>
    <row r="7" spans="1:32" s="53" customFormat="1" x14ac:dyDescent="0.25">
      <c r="A7" s="138"/>
      <c r="B7" s="138"/>
      <c r="C7" s="138"/>
      <c r="D7" s="138"/>
      <c r="E7" s="138"/>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39"/>
      <c r="AF7" s="139"/>
    </row>
    <row r="8" spans="1:32" s="53" customFormat="1" x14ac:dyDescent="0.25">
      <c r="A8" s="138"/>
      <c r="B8" s="138"/>
      <c r="C8" s="138"/>
      <c r="D8" s="138"/>
      <c r="E8" s="138"/>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39"/>
      <c r="AF8" s="139"/>
    </row>
    <row r="9" spans="1:32" s="53" customFormat="1" x14ac:dyDescent="0.25">
      <c r="A9" s="138"/>
      <c r="B9" s="138"/>
      <c r="C9" s="138"/>
      <c r="D9" s="138"/>
      <c r="E9" s="138"/>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39"/>
      <c r="AF9" s="139"/>
    </row>
    <row r="10" spans="1:32" s="53" customFormat="1" ht="21" x14ac:dyDescent="0.25">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9"/>
      <c r="AF10" s="139"/>
    </row>
    <row r="11" spans="1:32" ht="14.45" customHeight="1" x14ac:dyDescent="0.25">
      <c r="A11" s="135" t="s">
        <v>574</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9"/>
      <c r="AF11" s="139"/>
    </row>
    <row r="12" spans="1:32" ht="14.45" customHeight="1" x14ac:dyDescent="0.25">
      <c r="A12" s="136"/>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9"/>
      <c r="AF12" s="139"/>
    </row>
    <row r="13" spans="1:32" ht="14.45" customHeight="1" x14ac:dyDescent="0.25">
      <c r="A13" s="136"/>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9"/>
      <c r="AF13" s="139"/>
    </row>
    <row r="14" spans="1:32" ht="14.4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9"/>
      <c r="AF14" s="139"/>
    </row>
    <row r="15" spans="1:32" ht="14.45" customHeight="1" x14ac:dyDescent="0.25">
      <c r="A15" s="136"/>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9"/>
      <c r="AF15" s="139"/>
    </row>
    <row r="16" spans="1:32" ht="14.45" customHeight="1" x14ac:dyDescent="0.25">
      <c r="A16" s="136"/>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9"/>
      <c r="AF16" s="139"/>
    </row>
    <row r="17" spans="1:34" ht="14.45" customHeight="1" x14ac:dyDescent="0.25">
      <c r="A17" s="136"/>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9"/>
      <c r="AF17" s="139"/>
    </row>
    <row r="18" spans="1:34" ht="14.45" customHeight="1" x14ac:dyDescent="0.25">
      <c r="A18" s="136"/>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9"/>
      <c r="AF18" s="139"/>
    </row>
    <row r="19" spans="1:34" ht="14.45" customHeight="1" x14ac:dyDescent="0.25">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9"/>
      <c r="AF19" s="139"/>
    </row>
    <row r="20" spans="1:34" ht="14.45" customHeight="1" x14ac:dyDescent="0.25">
      <c r="A20" s="136"/>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40"/>
      <c r="AF20" s="140"/>
    </row>
    <row r="21" spans="1:34" ht="30" customHeight="1" x14ac:dyDescent="0.25">
      <c r="A21" s="113"/>
      <c r="B21" s="141" t="s">
        <v>215</v>
      </c>
      <c r="C21" s="141"/>
      <c r="D21" s="141"/>
      <c r="E21" s="141"/>
      <c r="F21" s="126"/>
      <c r="G21" s="127"/>
      <c r="H21" s="127"/>
      <c r="I21" s="127"/>
      <c r="J21" s="127"/>
      <c r="K21" s="127"/>
      <c r="L21" s="127"/>
      <c r="M21" s="127"/>
      <c r="N21" s="127"/>
      <c r="O21" s="127"/>
      <c r="P21" s="127"/>
      <c r="Q21" s="127"/>
      <c r="R21" s="127"/>
      <c r="S21" s="127"/>
      <c r="T21" s="127"/>
      <c r="U21" s="127"/>
      <c r="V21" s="127"/>
      <c r="W21" s="128"/>
      <c r="X21" s="117" t="s">
        <v>9</v>
      </c>
      <c r="Y21" s="118"/>
      <c r="Z21" s="118"/>
      <c r="AA21" s="118"/>
      <c r="AB21" s="118"/>
      <c r="AC21" s="118"/>
      <c r="AD21" s="118"/>
      <c r="AE21" s="118"/>
      <c r="AF21" s="118"/>
    </row>
    <row r="22" spans="1:34" ht="45" customHeight="1" x14ac:dyDescent="0.25">
      <c r="A22" s="113"/>
      <c r="B22" s="141"/>
      <c r="C22" s="141"/>
      <c r="D22" s="141"/>
      <c r="E22" s="141"/>
      <c r="F22" s="129" t="s">
        <v>219</v>
      </c>
      <c r="G22" s="130"/>
      <c r="H22" s="130"/>
      <c r="I22" s="130"/>
      <c r="J22" s="130"/>
      <c r="K22" s="116" t="s">
        <v>95</v>
      </c>
      <c r="L22" s="116"/>
      <c r="M22" s="116"/>
      <c r="N22" s="116"/>
      <c r="O22" s="116"/>
      <c r="P22" s="116"/>
      <c r="Q22" s="116"/>
      <c r="R22" s="116"/>
      <c r="S22" s="116"/>
      <c r="T22" s="116"/>
      <c r="U22" s="116"/>
      <c r="V22" s="116"/>
      <c r="W22" s="54"/>
      <c r="X22" s="120"/>
      <c r="Y22" s="121"/>
      <c r="Z22" s="121"/>
      <c r="AA22" s="121"/>
      <c r="AB22" s="121"/>
      <c r="AC22" s="121"/>
      <c r="AD22" s="121"/>
      <c r="AE22" s="121"/>
      <c r="AF22" s="121"/>
    </row>
    <row r="23" spans="1:34" ht="45" customHeight="1" x14ac:dyDescent="0.25">
      <c r="A23" s="113"/>
      <c r="B23" s="141"/>
      <c r="C23" s="141"/>
      <c r="D23" s="141"/>
      <c r="E23" s="141"/>
      <c r="F23" s="142"/>
      <c r="G23" s="143"/>
      <c r="H23" s="143"/>
      <c r="I23" s="143"/>
      <c r="J23" s="143"/>
      <c r="K23" s="144" t="s">
        <v>213</v>
      </c>
      <c r="L23" s="145"/>
      <c r="M23" s="145"/>
      <c r="N23" s="145"/>
      <c r="O23" s="145"/>
      <c r="P23" s="145"/>
      <c r="Q23" s="145"/>
      <c r="R23" s="116" t="s">
        <v>233</v>
      </c>
      <c r="S23" s="116"/>
      <c r="T23" s="116"/>
      <c r="U23" s="116"/>
      <c r="V23" s="116"/>
      <c r="W23" s="55"/>
      <c r="X23" s="123"/>
      <c r="Y23" s="124"/>
      <c r="Z23" s="124"/>
      <c r="AA23" s="124"/>
      <c r="AB23" s="124"/>
      <c r="AC23" s="124"/>
      <c r="AD23" s="124"/>
      <c r="AE23" s="124"/>
      <c r="AF23" s="124"/>
    </row>
    <row r="24" spans="1:34" s="5" customFormat="1" ht="115.9" customHeight="1" x14ac:dyDescent="0.25">
      <c r="A24" s="15" t="s">
        <v>39</v>
      </c>
      <c r="B24" s="15" t="s">
        <v>97</v>
      </c>
      <c r="C24" s="15" t="s">
        <v>0</v>
      </c>
      <c r="D24" s="15" t="s">
        <v>8</v>
      </c>
      <c r="E24" s="15" t="s">
        <v>7</v>
      </c>
      <c r="F24" s="15" t="s">
        <v>558</v>
      </c>
      <c r="G24" s="15" t="s">
        <v>559</v>
      </c>
      <c r="H24" s="15" t="s">
        <v>552</v>
      </c>
      <c r="I24" s="15" t="s">
        <v>551</v>
      </c>
      <c r="J24" s="15" t="s">
        <v>532</v>
      </c>
      <c r="K24" s="15" t="s">
        <v>562</v>
      </c>
      <c r="L24" s="15" t="s">
        <v>560</v>
      </c>
      <c r="M24" s="19" t="s">
        <v>561</v>
      </c>
      <c r="N24" s="15" t="s">
        <v>565</v>
      </c>
      <c r="O24" s="15" t="s">
        <v>557</v>
      </c>
      <c r="P24" s="15" t="s">
        <v>556</v>
      </c>
      <c r="Q24" s="15" t="s">
        <v>553</v>
      </c>
      <c r="R24" s="15" t="s">
        <v>576</v>
      </c>
      <c r="S24" s="15" t="s">
        <v>563</v>
      </c>
      <c r="T24" s="19" t="s">
        <v>564</v>
      </c>
      <c r="U24" s="15" t="s">
        <v>554</v>
      </c>
      <c r="V24" s="15" t="s">
        <v>555</v>
      </c>
      <c r="W24" s="16" t="s">
        <v>100</v>
      </c>
      <c r="X24" s="15" t="s">
        <v>1</v>
      </c>
      <c r="Y24" s="15" t="s">
        <v>2</v>
      </c>
      <c r="Z24" s="15" t="s">
        <v>3</v>
      </c>
      <c r="AA24" s="15" t="s">
        <v>4</v>
      </c>
      <c r="AB24" s="15" t="s">
        <v>5</v>
      </c>
      <c r="AC24" s="15" t="s">
        <v>6</v>
      </c>
      <c r="AD24" s="15" t="s">
        <v>346</v>
      </c>
      <c r="AE24" s="22" t="s">
        <v>232</v>
      </c>
      <c r="AF24" s="16" t="s">
        <v>40</v>
      </c>
    </row>
    <row r="25" spans="1:34" s="5" customFormat="1" ht="30" x14ac:dyDescent="0.25">
      <c r="A25" s="71">
        <v>44634</v>
      </c>
      <c r="B25" s="71" t="s">
        <v>98</v>
      </c>
      <c r="C25" s="72" t="s">
        <v>408</v>
      </c>
      <c r="D25" s="73" t="s">
        <v>499</v>
      </c>
      <c r="E25" s="70" t="s">
        <v>500</v>
      </c>
      <c r="F25" s="70" t="s">
        <v>10</v>
      </c>
      <c r="G25" s="70" t="s">
        <v>220</v>
      </c>
      <c r="H25" s="70" t="s">
        <v>10</v>
      </c>
      <c r="I25" s="70" t="s">
        <v>10</v>
      </c>
      <c r="J25" s="70" t="s">
        <v>11</v>
      </c>
      <c r="K25" s="70" t="s">
        <v>10</v>
      </c>
      <c r="L25" s="43" t="s">
        <v>11</v>
      </c>
      <c r="M25" s="43" t="s">
        <v>11</v>
      </c>
      <c r="N25" s="70" t="s">
        <v>10</v>
      </c>
      <c r="O25" s="70" t="s">
        <v>10</v>
      </c>
      <c r="P25" s="70" t="s">
        <v>10</v>
      </c>
      <c r="Q25" s="70" t="s">
        <v>11</v>
      </c>
      <c r="R25" s="70" t="s">
        <v>11</v>
      </c>
      <c r="S25" s="43" t="s">
        <v>11</v>
      </c>
      <c r="T25" s="43" t="s">
        <v>11</v>
      </c>
      <c r="U25" s="43" t="s">
        <v>11</v>
      </c>
      <c r="V25" s="43" t="s">
        <v>11</v>
      </c>
      <c r="W25" s="74" t="s">
        <v>502</v>
      </c>
      <c r="X25" s="70" t="s">
        <v>500</v>
      </c>
      <c r="Y25" s="75" t="s">
        <v>13</v>
      </c>
      <c r="Z25" s="76" t="s">
        <v>501</v>
      </c>
      <c r="AA25" s="76">
        <v>44609</v>
      </c>
      <c r="AB25" s="76">
        <v>46418</v>
      </c>
      <c r="AC25" s="4">
        <f ca="1">IFERROR(IF(DAYS360(TODAY(),Tableau1342[[#This Row],[AVIS LIMITE AU]],TRUE)&gt;=0,1,0),"")</f>
        <v>1</v>
      </c>
      <c r="AD25" s="70" t="s">
        <v>10</v>
      </c>
      <c r="AE25" s="5" t="str">
        <f ca="1">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f>
        <v>TC</v>
      </c>
      <c r="AF25" s="70" t="s">
        <v>537</v>
      </c>
    </row>
    <row r="26" spans="1:34" s="5" customFormat="1" ht="30" x14ac:dyDescent="0.25">
      <c r="A26" s="71">
        <v>44385</v>
      </c>
      <c r="B26" s="71" t="s">
        <v>98</v>
      </c>
      <c r="C26" s="72" t="s">
        <v>408</v>
      </c>
      <c r="D26" s="73" t="s">
        <v>398</v>
      </c>
      <c r="E26" s="70" t="s">
        <v>399</v>
      </c>
      <c r="F26" s="70" t="s">
        <v>10</v>
      </c>
      <c r="G26" s="70" t="s">
        <v>220</v>
      </c>
      <c r="H26" s="70" t="s">
        <v>10</v>
      </c>
      <c r="I26" s="70" t="s">
        <v>10</v>
      </c>
      <c r="J26" s="70" t="s">
        <v>11</v>
      </c>
      <c r="K26" s="70" t="s">
        <v>10</v>
      </c>
      <c r="L26" s="43" t="s">
        <v>11</v>
      </c>
      <c r="M26" s="43" t="s">
        <v>11</v>
      </c>
      <c r="N26" s="70" t="s">
        <v>10</v>
      </c>
      <c r="O26" s="70" t="s">
        <v>10</v>
      </c>
      <c r="P26" s="70" t="s">
        <v>10</v>
      </c>
      <c r="Q26" s="70" t="s">
        <v>11</v>
      </c>
      <c r="R26" s="70" t="s">
        <v>11</v>
      </c>
      <c r="S26" s="43" t="s">
        <v>11</v>
      </c>
      <c r="T26" s="43" t="s">
        <v>11</v>
      </c>
      <c r="U26" s="43" t="s">
        <v>11</v>
      </c>
      <c r="V26" s="43" t="s">
        <v>11</v>
      </c>
      <c r="W26" s="74"/>
      <c r="X26" s="70" t="s">
        <v>400</v>
      </c>
      <c r="Y26" s="75" t="s">
        <v>13</v>
      </c>
      <c r="Z26" s="76" t="s">
        <v>401</v>
      </c>
      <c r="AA26" s="76">
        <v>44070</v>
      </c>
      <c r="AB26" s="76">
        <v>45777</v>
      </c>
      <c r="AC26" s="4">
        <f ca="1">IFERROR(IF(DAYS360(TODAY(),Tableau1342[[#This Row],[AVIS LIMITE AU]],TRUE)&gt;=0,1,0),"")</f>
        <v>1</v>
      </c>
      <c r="AD26" s="70" t="s">
        <v>10</v>
      </c>
      <c r="AE26" s="89" t="str">
        <f ca="1">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f>
        <v>TC</v>
      </c>
      <c r="AF26" s="70" t="s">
        <v>537</v>
      </c>
    </row>
    <row r="27" spans="1:34" s="5" customFormat="1" ht="60" x14ac:dyDescent="0.25">
      <c r="A27" s="71">
        <v>44385</v>
      </c>
      <c r="B27" s="71" t="s">
        <v>98</v>
      </c>
      <c r="C27" s="72" t="s">
        <v>408</v>
      </c>
      <c r="D27" s="73" t="s">
        <v>535</v>
      </c>
      <c r="E27" s="70" t="s">
        <v>101</v>
      </c>
      <c r="F27" s="77" t="s">
        <v>10</v>
      </c>
      <c r="G27" s="77" t="s">
        <v>220</v>
      </c>
      <c r="H27" s="70" t="s">
        <v>10</v>
      </c>
      <c r="I27" s="70" t="s">
        <v>10</v>
      </c>
      <c r="J27" s="77" t="s">
        <v>11</v>
      </c>
      <c r="K27" s="70" t="s">
        <v>445</v>
      </c>
      <c r="L27" s="43" t="s">
        <v>11</v>
      </c>
      <c r="M27" s="43" t="s">
        <v>11</v>
      </c>
      <c r="N27" s="70" t="s">
        <v>10</v>
      </c>
      <c r="O27" s="70" t="s">
        <v>10</v>
      </c>
      <c r="P27" s="70" t="s">
        <v>10</v>
      </c>
      <c r="Q27" s="70" t="s">
        <v>11</v>
      </c>
      <c r="R27" s="70" t="s">
        <v>10</v>
      </c>
      <c r="S27" s="43" t="s">
        <v>11</v>
      </c>
      <c r="T27" s="43" t="s">
        <v>11</v>
      </c>
      <c r="U27" s="43" t="s">
        <v>11</v>
      </c>
      <c r="V27" s="43" t="s">
        <v>11</v>
      </c>
      <c r="W27" s="74" t="s">
        <v>533</v>
      </c>
      <c r="X27" s="70" t="s">
        <v>101</v>
      </c>
      <c r="Y27" s="75" t="s">
        <v>13</v>
      </c>
      <c r="Z27" s="76" t="s">
        <v>419</v>
      </c>
      <c r="AA27" s="76">
        <v>44249</v>
      </c>
      <c r="AB27" s="76">
        <v>45838</v>
      </c>
      <c r="AC27" s="4">
        <f ca="1">IFERROR(IF(DAYS360(TODAY(),Tableau1342[[#This Row],[AVIS LIMITE AU]],TRUE)&gt;=0,1,0),"")</f>
        <v>1</v>
      </c>
      <c r="AD27" s="70" t="s">
        <v>10</v>
      </c>
      <c r="AE27" s="89" t="str">
        <f ca="1">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f>
        <v>TC</v>
      </c>
      <c r="AF27" s="70" t="s">
        <v>537</v>
      </c>
      <c r="AH27" s="68"/>
    </row>
    <row r="28" spans="1:34" s="5" customFormat="1" ht="30" x14ac:dyDescent="0.25">
      <c r="A28" s="71">
        <v>44385</v>
      </c>
      <c r="B28" s="71" t="s">
        <v>98</v>
      </c>
      <c r="C28" s="72" t="s">
        <v>408</v>
      </c>
      <c r="D28" s="73" t="s">
        <v>534</v>
      </c>
      <c r="E28" s="70" t="s">
        <v>101</v>
      </c>
      <c r="F28" s="77" t="s">
        <v>10</v>
      </c>
      <c r="G28" s="77" t="s">
        <v>220</v>
      </c>
      <c r="H28" s="70" t="s">
        <v>10</v>
      </c>
      <c r="I28" s="70" t="s">
        <v>10</v>
      </c>
      <c r="J28" s="77" t="s">
        <v>11</v>
      </c>
      <c r="K28" s="70" t="s">
        <v>10</v>
      </c>
      <c r="L28" s="43" t="s">
        <v>11</v>
      </c>
      <c r="M28" s="43" t="s">
        <v>11</v>
      </c>
      <c r="N28" s="70" t="s">
        <v>10</v>
      </c>
      <c r="O28" s="70" t="s">
        <v>10</v>
      </c>
      <c r="P28" s="70" t="s">
        <v>10</v>
      </c>
      <c r="Q28" s="70" t="s">
        <v>11</v>
      </c>
      <c r="R28" s="70" t="s">
        <v>10</v>
      </c>
      <c r="S28" s="43" t="s">
        <v>11</v>
      </c>
      <c r="T28" s="43" t="s">
        <v>11</v>
      </c>
      <c r="U28" s="43" t="s">
        <v>11</v>
      </c>
      <c r="V28" s="43" t="s">
        <v>11</v>
      </c>
      <c r="W28" s="56"/>
      <c r="X28" s="70" t="s">
        <v>101</v>
      </c>
      <c r="Y28" s="75" t="s">
        <v>13</v>
      </c>
      <c r="Z28" s="76" t="s">
        <v>402</v>
      </c>
      <c r="AA28" s="76">
        <v>44070</v>
      </c>
      <c r="AB28" s="76">
        <v>45046</v>
      </c>
      <c r="AC28" s="4">
        <f ca="1">IFERROR(IF(DAYS360(TODAY(),Tableau1342[[#This Row],[AVIS LIMITE AU]],TRUE)&gt;=0,1,0),"")</f>
        <v>1</v>
      </c>
      <c r="AD28" s="70" t="s">
        <v>10</v>
      </c>
      <c r="AE28" s="89" t="str">
        <f ca="1">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f>
        <v>TC</v>
      </c>
      <c r="AF28" s="70" t="s">
        <v>537</v>
      </c>
      <c r="AH28" s="68"/>
    </row>
    <row r="29" spans="1:34" s="5" customFormat="1" ht="57.6" customHeight="1" x14ac:dyDescent="0.25">
      <c r="A29" s="71">
        <v>44385</v>
      </c>
      <c r="B29" s="71" t="s">
        <v>98</v>
      </c>
      <c r="C29" s="72" t="s">
        <v>408</v>
      </c>
      <c r="D29" s="73" t="s">
        <v>425</v>
      </c>
      <c r="E29" s="70" t="s">
        <v>99</v>
      </c>
      <c r="F29" s="70" t="s">
        <v>10</v>
      </c>
      <c r="G29" s="70" t="s">
        <v>220</v>
      </c>
      <c r="H29" s="70" t="s">
        <v>10</v>
      </c>
      <c r="I29" s="70" t="s">
        <v>10</v>
      </c>
      <c r="J29" s="70" t="s">
        <v>11</v>
      </c>
      <c r="K29" s="70" t="s">
        <v>10</v>
      </c>
      <c r="L29" s="43" t="s">
        <v>11</v>
      </c>
      <c r="M29" s="43" t="s">
        <v>11</v>
      </c>
      <c r="N29" s="43" t="s">
        <v>11</v>
      </c>
      <c r="O29" s="43" t="s">
        <v>11</v>
      </c>
      <c r="P29" s="43" t="s">
        <v>11</v>
      </c>
      <c r="Q29" s="70" t="s">
        <v>11</v>
      </c>
      <c r="R29" s="70" t="s">
        <v>11</v>
      </c>
      <c r="S29" s="43" t="s">
        <v>11</v>
      </c>
      <c r="T29" s="43" t="s">
        <v>11</v>
      </c>
      <c r="U29" s="43" t="s">
        <v>11</v>
      </c>
      <c r="V29" s="43" t="s">
        <v>11</v>
      </c>
      <c r="W29" s="74"/>
      <c r="X29" s="70" t="s">
        <v>99</v>
      </c>
      <c r="Y29" s="75" t="s">
        <v>13</v>
      </c>
      <c r="Z29" s="76" t="s">
        <v>426</v>
      </c>
      <c r="AA29" s="76">
        <v>44372</v>
      </c>
      <c r="AB29" s="76">
        <v>45473</v>
      </c>
      <c r="AC29" s="4">
        <f ca="1">IFERROR(IF(DAYS360(TODAY(),Tableau1342[[#This Row],[AVIS LIMITE AU]],TRUE)&gt;=0,1,0),"")</f>
        <v>1</v>
      </c>
      <c r="AD29" s="70" t="s">
        <v>11</v>
      </c>
      <c r="AE29" s="89" t="str">
        <f ca="1">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f>
        <v>TNC</v>
      </c>
      <c r="AF29" s="70"/>
      <c r="AH29" s="68"/>
    </row>
    <row r="30" spans="1:34" s="5" customFormat="1" ht="30" x14ac:dyDescent="0.25">
      <c r="A30" s="71">
        <v>44385</v>
      </c>
      <c r="B30" s="71" t="s">
        <v>98</v>
      </c>
      <c r="C30" s="72" t="s">
        <v>408</v>
      </c>
      <c r="D30" s="73" t="s">
        <v>417</v>
      </c>
      <c r="E30" s="70" t="s">
        <v>99</v>
      </c>
      <c r="F30" s="70" t="s">
        <v>10</v>
      </c>
      <c r="G30" s="70" t="s">
        <v>220</v>
      </c>
      <c r="H30" s="70" t="s">
        <v>10</v>
      </c>
      <c r="I30" s="70" t="s">
        <v>10</v>
      </c>
      <c r="J30" s="70" t="s">
        <v>11</v>
      </c>
      <c r="K30" s="70" t="s">
        <v>10</v>
      </c>
      <c r="L30" s="43" t="s">
        <v>11</v>
      </c>
      <c r="M30" s="43" t="s">
        <v>11</v>
      </c>
      <c r="N30" s="43" t="s">
        <v>11</v>
      </c>
      <c r="O30" s="70" t="s">
        <v>11</v>
      </c>
      <c r="P30" s="70" t="s">
        <v>11</v>
      </c>
      <c r="Q30" s="70" t="s">
        <v>11</v>
      </c>
      <c r="R30" s="70" t="s">
        <v>11</v>
      </c>
      <c r="S30" s="43" t="s">
        <v>11</v>
      </c>
      <c r="T30" s="43" t="s">
        <v>11</v>
      </c>
      <c r="U30" s="70" t="s">
        <v>11</v>
      </c>
      <c r="V30" s="70" t="s">
        <v>11</v>
      </c>
      <c r="W30" s="74" t="s">
        <v>566</v>
      </c>
      <c r="X30" s="70" t="s">
        <v>99</v>
      </c>
      <c r="Y30" s="75" t="s">
        <v>13</v>
      </c>
      <c r="Z30" s="76" t="s">
        <v>418</v>
      </c>
      <c r="AA30" s="76">
        <v>44181</v>
      </c>
      <c r="AB30" s="76">
        <v>45565</v>
      </c>
      <c r="AC30" s="4">
        <f ca="1">IFERROR(IF(DAYS360(TODAY(),Tableau1342[[#This Row],[AVIS LIMITE AU]],TRUE)&gt;=0,1,0),"")</f>
        <v>1</v>
      </c>
      <c r="AD30" s="70" t="s">
        <v>10</v>
      </c>
      <c r="AE30" s="89" t="str">
        <f ca="1">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f>
        <v>TC</v>
      </c>
      <c r="AF30" s="70" t="s">
        <v>537</v>
      </c>
      <c r="AH30" s="68"/>
    </row>
    <row r="31" spans="1:34" s="5" customFormat="1" ht="30" x14ac:dyDescent="0.25">
      <c r="A31" s="71">
        <v>44385</v>
      </c>
      <c r="B31" s="71" t="s">
        <v>98</v>
      </c>
      <c r="C31" s="72" t="s">
        <v>408</v>
      </c>
      <c r="D31" s="73" t="s">
        <v>380</v>
      </c>
      <c r="E31" s="70" t="s">
        <v>99</v>
      </c>
      <c r="F31" s="70" t="s">
        <v>10</v>
      </c>
      <c r="G31" s="70" t="s">
        <v>220</v>
      </c>
      <c r="H31" s="70" t="s">
        <v>10</v>
      </c>
      <c r="I31" s="70" t="s">
        <v>10</v>
      </c>
      <c r="J31" s="70" t="s">
        <v>11</v>
      </c>
      <c r="K31" s="70" t="s">
        <v>10</v>
      </c>
      <c r="L31" s="43" t="s">
        <v>11</v>
      </c>
      <c r="M31" s="43" t="s">
        <v>11</v>
      </c>
      <c r="N31" s="70" t="s">
        <v>10</v>
      </c>
      <c r="O31" s="70" t="s">
        <v>10</v>
      </c>
      <c r="P31" s="70" t="s">
        <v>10</v>
      </c>
      <c r="Q31" s="70" t="s">
        <v>11</v>
      </c>
      <c r="R31" s="70" t="s">
        <v>11</v>
      </c>
      <c r="S31" s="43" t="s">
        <v>11</v>
      </c>
      <c r="T31" s="43" t="s">
        <v>11</v>
      </c>
      <c r="U31" s="43" t="s">
        <v>11</v>
      </c>
      <c r="V31" s="43" t="s">
        <v>11</v>
      </c>
      <c r="W31" s="74"/>
      <c r="X31" s="70" t="s">
        <v>99</v>
      </c>
      <c r="Y31" s="75" t="s">
        <v>13</v>
      </c>
      <c r="Z31" s="76" t="s">
        <v>381</v>
      </c>
      <c r="AA31" s="76">
        <v>44012</v>
      </c>
      <c r="AB31" s="76">
        <v>45412</v>
      </c>
      <c r="AC31" s="4">
        <f ca="1">IFERROR(IF(DAYS360(TODAY(),Tableau1342[[#This Row],[AVIS LIMITE AU]],TRUE)&gt;=0,1,0),"")</f>
        <v>1</v>
      </c>
      <c r="AD31" s="70" t="s">
        <v>11</v>
      </c>
      <c r="AE31" s="89" t="str">
        <f ca="1">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f>
        <v>TNC</v>
      </c>
      <c r="AF31" s="70"/>
      <c r="AH31" s="68"/>
    </row>
    <row r="32" spans="1:34" s="5" customFormat="1" ht="30" x14ac:dyDescent="0.25">
      <c r="A32" s="71">
        <v>44538</v>
      </c>
      <c r="B32" s="71" t="s">
        <v>98</v>
      </c>
      <c r="C32" s="72" t="s">
        <v>397</v>
      </c>
      <c r="D32" s="73" t="s">
        <v>484</v>
      </c>
      <c r="E32" s="70" t="s">
        <v>99</v>
      </c>
      <c r="F32" s="70" t="s">
        <v>10</v>
      </c>
      <c r="G32" s="70" t="s">
        <v>220</v>
      </c>
      <c r="H32" s="70" t="s">
        <v>10</v>
      </c>
      <c r="I32" s="70" t="s">
        <v>10</v>
      </c>
      <c r="J32" s="70" t="s">
        <v>11</v>
      </c>
      <c r="K32" s="70" t="s">
        <v>10</v>
      </c>
      <c r="L32" s="43" t="s">
        <v>11</v>
      </c>
      <c r="M32" s="43" t="s">
        <v>11</v>
      </c>
      <c r="N32" s="70" t="s">
        <v>10</v>
      </c>
      <c r="O32" s="70" t="s">
        <v>10</v>
      </c>
      <c r="P32" s="70" t="s">
        <v>10</v>
      </c>
      <c r="Q32" s="70" t="s">
        <v>11</v>
      </c>
      <c r="R32" s="70" t="s">
        <v>11</v>
      </c>
      <c r="S32" s="43" t="s">
        <v>11</v>
      </c>
      <c r="T32" s="43" t="s">
        <v>11</v>
      </c>
      <c r="U32" s="43" t="s">
        <v>11</v>
      </c>
      <c r="V32" s="43" t="s">
        <v>11</v>
      </c>
      <c r="W32" s="74"/>
      <c r="X32" s="70" t="s">
        <v>99</v>
      </c>
      <c r="Y32" s="75" t="s">
        <v>13</v>
      </c>
      <c r="Z32" s="76" t="s">
        <v>485</v>
      </c>
      <c r="AA32" s="76">
        <v>44523</v>
      </c>
      <c r="AB32" s="76">
        <v>45961</v>
      </c>
      <c r="AC32" s="4">
        <f ca="1">IFERROR(IF(DAYS360(TODAY(),Tableau1342[[#This Row],[AVIS LIMITE AU]],TRUE)&gt;=0,1,0),"")</f>
        <v>1</v>
      </c>
      <c r="AD32" s="70" t="s">
        <v>10</v>
      </c>
      <c r="AE32" s="89" t="str">
        <f ca="1">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f>
        <v>TC</v>
      </c>
      <c r="AF32" s="70" t="s">
        <v>537</v>
      </c>
      <c r="AH32" s="68"/>
    </row>
    <row r="33" spans="1:34" s="5" customFormat="1" ht="30" x14ac:dyDescent="0.25">
      <c r="A33" s="71">
        <v>44538</v>
      </c>
      <c r="B33" s="71" t="s">
        <v>98</v>
      </c>
      <c r="C33" s="72" t="s">
        <v>96</v>
      </c>
      <c r="D33" s="73" t="s">
        <v>471</v>
      </c>
      <c r="E33" s="70" t="s">
        <v>101</v>
      </c>
      <c r="F33" s="70" t="s">
        <v>14</v>
      </c>
      <c r="G33" s="70" t="s">
        <v>14</v>
      </c>
      <c r="H33" s="70" t="s">
        <v>14</v>
      </c>
      <c r="I33" s="70" t="s">
        <v>14</v>
      </c>
      <c r="J33" s="70" t="s">
        <v>14</v>
      </c>
      <c r="K33" s="70" t="s">
        <v>445</v>
      </c>
      <c r="L33" s="43" t="s">
        <v>11</v>
      </c>
      <c r="M33" s="43" t="s">
        <v>11</v>
      </c>
      <c r="N33" s="43" t="s">
        <v>10</v>
      </c>
      <c r="O33" s="70" t="s">
        <v>10</v>
      </c>
      <c r="P33" s="70" t="s">
        <v>11</v>
      </c>
      <c r="Q33" s="70" t="s">
        <v>11</v>
      </c>
      <c r="R33" s="70" t="s">
        <v>445</v>
      </c>
      <c r="S33" s="43" t="s">
        <v>11</v>
      </c>
      <c r="T33" s="43" t="s">
        <v>11</v>
      </c>
      <c r="U33" s="43" t="s">
        <v>11</v>
      </c>
      <c r="V33" s="43" t="s">
        <v>11</v>
      </c>
      <c r="W33" s="74" t="s">
        <v>566</v>
      </c>
      <c r="X33" s="70" t="s">
        <v>101</v>
      </c>
      <c r="Y33" s="75" t="s">
        <v>34</v>
      </c>
      <c r="Z33" s="76" t="s">
        <v>472</v>
      </c>
      <c r="AA33" s="76">
        <v>44482</v>
      </c>
      <c r="AB33" s="76">
        <v>47026</v>
      </c>
      <c r="AC33" s="4">
        <f ca="1">IFERROR(IF(DAYS360(TODAY(),Tableau1342[[#This Row],[AVIS LIMITE AU]],TRUE)&gt;=0,1,0),"")</f>
        <v>1</v>
      </c>
      <c r="AD33" s="70" t="s">
        <v>10</v>
      </c>
      <c r="AE33" s="89" t="str">
        <f ca="1">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f>
        <v>TC</v>
      </c>
      <c r="AF33" s="70" t="s">
        <v>537</v>
      </c>
      <c r="AH33" s="68"/>
    </row>
    <row r="34" spans="1:34" ht="30" x14ac:dyDescent="0.25">
      <c r="A34" s="71">
        <v>44538</v>
      </c>
      <c r="B34" s="71" t="s">
        <v>98</v>
      </c>
      <c r="C34" s="72" t="s">
        <v>96</v>
      </c>
      <c r="D34" s="73" t="s">
        <v>467</v>
      </c>
      <c r="E34" s="70" t="s">
        <v>102</v>
      </c>
      <c r="F34" s="70" t="s">
        <v>14</v>
      </c>
      <c r="G34" s="70" t="s">
        <v>14</v>
      </c>
      <c r="H34" s="70" t="s">
        <v>14</v>
      </c>
      <c r="I34" s="70" t="s">
        <v>14</v>
      </c>
      <c r="J34" s="70" t="s">
        <v>14</v>
      </c>
      <c r="K34" s="70" t="s">
        <v>445</v>
      </c>
      <c r="L34" s="43" t="s">
        <v>11</v>
      </c>
      <c r="M34" s="43" t="s">
        <v>11</v>
      </c>
      <c r="N34" s="43" t="s">
        <v>10</v>
      </c>
      <c r="O34" s="70" t="s">
        <v>10</v>
      </c>
      <c r="P34" s="70" t="s">
        <v>11</v>
      </c>
      <c r="Q34" s="70" t="s">
        <v>11</v>
      </c>
      <c r="R34" s="70" t="s">
        <v>445</v>
      </c>
      <c r="S34" s="43" t="s">
        <v>11</v>
      </c>
      <c r="T34" s="43" t="s">
        <v>11</v>
      </c>
      <c r="U34" s="43" t="s">
        <v>11</v>
      </c>
      <c r="V34" s="43" t="s">
        <v>11</v>
      </c>
      <c r="W34" s="74" t="s">
        <v>566</v>
      </c>
      <c r="X34" s="70" t="s">
        <v>102</v>
      </c>
      <c r="Y34" s="75" t="s">
        <v>34</v>
      </c>
      <c r="Z34" s="76" t="s">
        <v>468</v>
      </c>
      <c r="AA34" s="76">
        <v>44491</v>
      </c>
      <c r="AB34" s="76">
        <v>47026</v>
      </c>
      <c r="AC34" s="4">
        <f ca="1">IFERROR(IF(DAYS360(TODAY(),Tableau1342[[#This Row],[AVIS LIMITE AU]],TRUE)&gt;=0,1,0),"")</f>
        <v>1</v>
      </c>
      <c r="AD34" s="70" t="s">
        <v>10</v>
      </c>
      <c r="AE34" s="89" t="str">
        <f ca="1">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f>
        <v>TC</v>
      </c>
      <c r="AF34" s="70" t="s">
        <v>537</v>
      </c>
      <c r="AH34" s="60"/>
    </row>
    <row r="35" spans="1:34" ht="30" x14ac:dyDescent="0.25">
      <c r="A35" s="71">
        <v>44538</v>
      </c>
      <c r="B35" s="71" t="s">
        <v>98</v>
      </c>
      <c r="C35" s="72" t="s">
        <v>96</v>
      </c>
      <c r="D35" s="73" t="s">
        <v>442</v>
      </c>
      <c r="E35" s="70" t="s">
        <v>443</v>
      </c>
      <c r="F35" s="70" t="s">
        <v>14</v>
      </c>
      <c r="G35" s="70" t="s">
        <v>14</v>
      </c>
      <c r="H35" s="70" t="s">
        <v>14</v>
      </c>
      <c r="I35" s="70" t="s">
        <v>14</v>
      </c>
      <c r="J35" s="70" t="s">
        <v>14</v>
      </c>
      <c r="K35" s="70" t="s">
        <v>445</v>
      </c>
      <c r="L35" s="43" t="s">
        <v>11</v>
      </c>
      <c r="M35" s="43" t="s">
        <v>11</v>
      </c>
      <c r="N35" s="43" t="s">
        <v>10</v>
      </c>
      <c r="O35" s="70" t="s">
        <v>10</v>
      </c>
      <c r="P35" s="70" t="s">
        <v>11</v>
      </c>
      <c r="Q35" s="70" t="s">
        <v>11</v>
      </c>
      <c r="R35" s="70" t="s">
        <v>445</v>
      </c>
      <c r="S35" s="43" t="s">
        <v>11</v>
      </c>
      <c r="T35" s="43" t="s">
        <v>11</v>
      </c>
      <c r="U35" s="43" t="s">
        <v>11</v>
      </c>
      <c r="V35" s="43" t="s">
        <v>11</v>
      </c>
      <c r="W35" s="74" t="s">
        <v>566</v>
      </c>
      <c r="X35" s="70" t="s">
        <v>443</v>
      </c>
      <c r="Y35" s="75" t="s">
        <v>34</v>
      </c>
      <c r="Z35" s="76" t="s">
        <v>444</v>
      </c>
      <c r="AA35" s="76">
        <v>44480</v>
      </c>
      <c r="AB35" s="76">
        <v>47026</v>
      </c>
      <c r="AC35" s="4">
        <f ca="1">IFERROR(IF(DAYS360(TODAY(),Tableau1342[[#This Row],[AVIS LIMITE AU]],TRUE)&gt;=0,1,0),"")</f>
        <v>1</v>
      </c>
      <c r="AD35" s="70" t="s">
        <v>11</v>
      </c>
      <c r="AE35" s="89" t="str">
        <f ca="1">IF(Tableau1342[[#This Row],[ -&gt; AT/DTA : Sur liste verte C2p (OUI/NON à date de référencement)
-&gt; ATex (Avis favorable / Avis défavorable)
-&gt; Autre : SO]]&lt;&gt;"",IF(AND(OR(Tableau1342[[#This Row],[ -&gt; AT/DTA : Sur liste verte C2p (OUI/NON à date de référencement)
-&gt; ATex (Avis favorable / Avis défavorable)
-&gt; Autre : SO]]="OUI",Tableau1342[[#This Row],[ -&gt; AT/DTA : Sur liste verte C2p (OUI/NON à date de référencement)
-&gt; ATex (Avis favorable / Avis défavorable)
-&gt; Autre : SO]]="FAVORABLE"),Tableau1342[[#This Row],[VALIDITE]]=1),"TC","TNC"),"")</f>
        <v>TNC</v>
      </c>
      <c r="AF35" s="70"/>
      <c r="AH35" s="60"/>
    </row>
  </sheetData>
  <sheetProtection algorithmName="SHA-512" hashValue="jm3ApX7X2jJ/Cfs1UlOh/UMHEk+0minURapk9jUlIHP1dl4R72Y3ZLIvUwk/mKEFekPX83Xvg+4aKDVmytMJdA==" saltValue="rIflhG5JuBRhs6q2J8NVcQ==" spinCount="100000" sheet="1" objects="1" scenarios="1" selectLockedCells="1" sort="0" autoFilter="0" selectUnlockedCells="1"/>
  <mergeCells count="13">
    <mergeCell ref="F22:J23"/>
    <mergeCell ref="AE1:AF20"/>
    <mergeCell ref="X21:AF23"/>
    <mergeCell ref="A10:AD10"/>
    <mergeCell ref="A11:AD20"/>
    <mergeCell ref="A21:A23"/>
    <mergeCell ref="B21:E23"/>
    <mergeCell ref="F21:W21"/>
    <mergeCell ref="R23:V23"/>
    <mergeCell ref="K22:V22"/>
    <mergeCell ref="K23:Q23"/>
    <mergeCell ref="A1:E9"/>
    <mergeCell ref="F1:AD9"/>
  </mergeCells>
  <phoneticPr fontId="8" type="noConversion"/>
  <conditionalFormatting sqref="R23 F22 K22:K23 F21:V21 F25:V1048576">
    <cfRule type="cellIs" dxfId="37" priority="64" operator="equal">
      <formula>"SO"</formula>
    </cfRule>
    <cfRule type="cellIs" dxfId="36" priority="65" operator="equal">
      <formula>"OUI (INDIRECTEMENT)"</formula>
    </cfRule>
    <cfRule type="cellIs" dxfId="35" priority="66" operator="equal">
      <formula>"NON"</formula>
    </cfRule>
    <cfRule type="cellIs" dxfId="34" priority="67" operator="equal">
      <formula>"OUI"</formula>
    </cfRule>
  </conditionalFormatting>
  <conditionalFormatting sqref="AE24:AF24 AE36:AF1048576">
    <cfRule type="expression" dxfId="33" priority="68">
      <formula>($AD24="NON (EVALUATION RECENTE)")</formula>
    </cfRule>
    <cfRule type="cellIs" dxfId="32" priority="69" operator="equal">
      <formula>"TNC"</formula>
    </cfRule>
  </conditionalFormatting>
  <conditionalFormatting sqref="AD24 AD36:AD1048576">
    <cfRule type="expression" dxfId="31" priority="70">
      <formula>($AD24="NON (EVALUATION RECENTE)")</formula>
    </cfRule>
  </conditionalFormatting>
  <conditionalFormatting sqref="F24:J24">
    <cfRule type="cellIs" dxfId="30" priority="38" operator="equal">
      <formula>"SO"</formula>
    </cfRule>
    <cfRule type="cellIs" dxfId="29" priority="39" operator="equal">
      <formula>"OUI (INDIRECTEMENT)"</formula>
    </cfRule>
    <cfRule type="cellIs" dxfId="28" priority="40" operator="equal">
      <formula>"NON"</formula>
    </cfRule>
    <cfRule type="cellIs" dxfId="27" priority="41" operator="equal">
      <formula>"OUI"</formula>
    </cfRule>
  </conditionalFormatting>
  <conditionalFormatting sqref="K24:M24 O24:Q24">
    <cfRule type="cellIs" dxfId="26" priority="34" operator="equal">
      <formula>"SO"</formula>
    </cfRule>
    <cfRule type="cellIs" dxfId="25" priority="35" operator="equal">
      <formula>"OUI (INDIRECTEMENT)"</formula>
    </cfRule>
    <cfRule type="cellIs" dxfId="24" priority="36" operator="equal">
      <formula>"NON"</formula>
    </cfRule>
    <cfRule type="cellIs" dxfId="23" priority="37" operator="equal">
      <formula>"OUI"</formula>
    </cfRule>
  </conditionalFormatting>
  <conditionalFormatting sqref="S24:V24">
    <cfRule type="cellIs" dxfId="22" priority="30" operator="equal">
      <formula>"SO"</formula>
    </cfRule>
    <cfRule type="cellIs" dxfId="21" priority="31" operator="equal">
      <formula>"OUI (INDIRECTEMENT)"</formula>
    </cfRule>
    <cfRule type="cellIs" dxfId="20" priority="32" operator="equal">
      <formula>"NON"</formula>
    </cfRule>
    <cfRule type="cellIs" dxfId="19" priority="33" operator="equal">
      <formula>"OUI"</formula>
    </cfRule>
  </conditionalFormatting>
  <conditionalFormatting sqref="N24">
    <cfRule type="cellIs" dxfId="18" priority="22" operator="equal">
      <formula>"SO"</formula>
    </cfRule>
    <cfRule type="cellIs" dxfId="17" priority="23" operator="equal">
      <formula>"OUI (INDIRECTEMENT)"</formula>
    </cfRule>
    <cfRule type="cellIs" dxfId="16" priority="24" operator="equal">
      <formula>"NON"</formula>
    </cfRule>
    <cfRule type="cellIs" dxfId="15" priority="25" operator="equal">
      <formula>"OUI"</formula>
    </cfRule>
  </conditionalFormatting>
  <conditionalFormatting sqref="AC26:AC35">
    <cfRule type="cellIs" dxfId="14" priority="13" operator="equal">
      <formula>0</formula>
    </cfRule>
    <cfRule type="cellIs" dxfId="13" priority="14" operator="equal">
      <formula>1</formula>
    </cfRule>
  </conditionalFormatting>
  <conditionalFormatting sqref="AE26:AF35 AF25">
    <cfRule type="expression" dxfId="12" priority="19">
      <formula>($AD25="NON (EVALUATION RECENTE)")</formula>
    </cfRule>
    <cfRule type="cellIs" dxfId="11" priority="20" operator="equal">
      <formula>"TNC"</formula>
    </cfRule>
  </conditionalFormatting>
  <conditionalFormatting sqref="AD25:AD35">
    <cfRule type="expression" dxfId="10" priority="21">
      <formula>($AD25="NON (EVALUATION RECENTE)")</formula>
    </cfRule>
  </conditionalFormatting>
  <conditionalFormatting sqref="F25:V35">
    <cfRule type="cellIs" dxfId="9" priority="11" operator="equal">
      <formula>"oui**"</formula>
    </cfRule>
    <cfRule type="cellIs" dxfId="8" priority="12" operator="equal">
      <formula>"Oui*"</formula>
    </cfRule>
  </conditionalFormatting>
  <conditionalFormatting sqref="R24">
    <cfRule type="cellIs" dxfId="7" priority="7" operator="equal">
      <formula>"SO"</formula>
    </cfRule>
    <cfRule type="cellIs" dxfId="6" priority="8" operator="equal">
      <formula>"OUI (INDIRECTEMENT)"</formula>
    </cfRule>
    <cfRule type="cellIs" dxfId="5" priority="9" operator="equal">
      <formula>"NON"</formula>
    </cfRule>
    <cfRule type="cellIs" dxfId="4" priority="10" operator="equal">
      <formula>"OUI"</formula>
    </cfRule>
  </conditionalFormatting>
  <conditionalFormatting sqref="AC25">
    <cfRule type="cellIs" dxfId="3" priority="3" operator="equal">
      <formula>0</formula>
    </cfRule>
    <cfRule type="cellIs" dxfId="2" priority="4" operator="equal">
      <formula>1</formula>
    </cfRule>
  </conditionalFormatting>
  <conditionalFormatting sqref="AE25">
    <cfRule type="expression" dxfId="1" priority="1">
      <formula>($W25="NON (EVALUATION RECENTE)")</formula>
    </cfRule>
    <cfRule type="cellIs" dxfId="0" priority="2" operator="equal">
      <formula>"TNC"</formula>
    </cfRule>
  </conditionalFormatting>
  <dataValidations count="1">
    <dataValidation allowBlank="1" showInputMessage="1" sqref="A1 F1 AG1:XFD10 AE1" xr:uid="{2FF1CFEB-42C5-4322-84B2-2C8DBB323A01}"/>
  </dataValidations>
  <printOptions horizontalCentered="1"/>
  <pageMargins left="0.23622047244094491" right="0.23622047244094491" top="0.74803149606299213" bottom="0.74803149606299213" header="0.31496062992125984" footer="0.31496062992125984"/>
  <pageSetup paperSize="8" scale="41" fitToHeight="0" orientation="landscape" r:id="rId1"/>
  <headerFooter scaleWithDoc="0">
    <oddHeader>&amp;R&amp;D</oddHeader>
    <oddFooter>&amp;R&amp;P/&amp;N</oddFooter>
  </headerFooter>
  <drawing r:id="rId2"/>
  <legacyDrawingHF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2990A-CC28-4C89-94B1-1F19FD5D41E9}">
  <dimension ref="A1:E14"/>
  <sheetViews>
    <sheetView workbookViewId="0">
      <selection activeCell="C14" sqref="C14"/>
    </sheetView>
  </sheetViews>
  <sheetFormatPr baseColWidth="10" defaultRowHeight="15" x14ac:dyDescent="0.25"/>
  <cols>
    <col min="3" max="3" width="87.7109375" customWidth="1"/>
    <col min="4" max="4" width="11.5703125" style="25"/>
  </cols>
  <sheetData>
    <row r="1" spans="1:5" ht="30" x14ac:dyDescent="0.25">
      <c r="A1" s="3" t="s">
        <v>260</v>
      </c>
      <c r="B1" s="3" t="s">
        <v>261</v>
      </c>
      <c r="C1" s="3" t="s">
        <v>262</v>
      </c>
      <c r="D1" s="11" t="s">
        <v>263</v>
      </c>
    </row>
    <row r="2" spans="1:5" x14ac:dyDescent="0.25">
      <c r="A2" s="1">
        <v>1</v>
      </c>
      <c r="B2" s="1"/>
      <c r="D2" s="25" t="s">
        <v>264</v>
      </c>
    </row>
    <row r="3" spans="1:5" ht="255" x14ac:dyDescent="0.25">
      <c r="A3" s="148">
        <v>2</v>
      </c>
      <c r="B3" s="147">
        <v>43958</v>
      </c>
      <c r="C3" s="44" t="s">
        <v>318</v>
      </c>
      <c r="D3" s="146" t="s">
        <v>264</v>
      </c>
    </row>
    <row r="4" spans="1:5" ht="405" x14ac:dyDescent="0.25">
      <c r="A4" s="148"/>
      <c r="B4" s="147"/>
      <c r="C4" s="47" t="s">
        <v>342</v>
      </c>
      <c r="D4" s="146"/>
    </row>
    <row r="5" spans="1:5" ht="120" x14ac:dyDescent="0.25">
      <c r="A5" s="148"/>
      <c r="B5" s="147"/>
      <c r="C5" s="46" t="s">
        <v>343</v>
      </c>
      <c r="D5" s="146"/>
    </row>
    <row r="6" spans="1:5" ht="150" x14ac:dyDescent="0.25">
      <c r="A6" s="48">
        <v>3</v>
      </c>
      <c r="B6" s="49">
        <v>44228</v>
      </c>
      <c r="C6" s="47" t="s">
        <v>356</v>
      </c>
      <c r="D6" s="25" t="s">
        <v>264</v>
      </c>
    </row>
    <row r="7" spans="1:5" ht="315" x14ac:dyDescent="0.25">
      <c r="A7" s="48">
        <v>3</v>
      </c>
      <c r="B7" s="49">
        <v>44384</v>
      </c>
      <c r="C7" s="47" t="s">
        <v>433</v>
      </c>
    </row>
    <row r="8" spans="1:5" ht="409.5" x14ac:dyDescent="0.25">
      <c r="C8" s="47" t="s">
        <v>432</v>
      </c>
    </row>
    <row r="9" spans="1:5" ht="375" x14ac:dyDescent="0.25">
      <c r="C9" s="47" t="s">
        <v>434</v>
      </c>
    </row>
    <row r="10" spans="1:5" ht="315" x14ac:dyDescent="0.25">
      <c r="A10" s="50">
        <v>4</v>
      </c>
      <c r="B10" s="50"/>
      <c r="C10" s="47" t="s">
        <v>483</v>
      </c>
    </row>
    <row r="11" spans="1:5" ht="300" x14ac:dyDescent="0.25">
      <c r="A11" s="52">
        <v>5</v>
      </c>
      <c r="C11" s="47" t="s">
        <v>487</v>
      </c>
    </row>
    <row r="12" spans="1:5" ht="409.5" x14ac:dyDescent="0.25">
      <c r="A12" s="52">
        <v>5</v>
      </c>
      <c r="B12" s="49">
        <v>44652</v>
      </c>
      <c r="C12" s="47" t="s">
        <v>577</v>
      </c>
      <c r="D12" s="25" t="s">
        <v>509</v>
      </c>
      <c r="E12" s="82" t="s">
        <v>569</v>
      </c>
    </row>
    <row r="13" spans="1:5" x14ac:dyDescent="0.25">
      <c r="C13" s="47" t="s">
        <v>521</v>
      </c>
    </row>
    <row r="14" spans="1:5" x14ac:dyDescent="0.25">
      <c r="A14" s="150" t="s">
        <v>591</v>
      </c>
      <c r="B14" s="149">
        <v>44663</v>
      </c>
      <c r="C14" s="47" t="s">
        <v>592</v>
      </c>
    </row>
  </sheetData>
  <sheetProtection selectLockedCells="1" selectUnlockedCells="1"/>
  <mergeCells count="3">
    <mergeCell ref="D3:D5"/>
    <mergeCell ref="B3:B5"/>
    <mergeCell ref="A3:A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608C6-365D-4085-AECB-72FC6575677B}">
  <sheetPr codeName="Feuil1"/>
  <dimension ref="A1:I18"/>
  <sheetViews>
    <sheetView workbookViewId="0"/>
  </sheetViews>
  <sheetFormatPr baseColWidth="10" defaultColWidth="11.5703125" defaultRowHeight="15" x14ac:dyDescent="0.25"/>
  <cols>
    <col min="1" max="1" width="30.7109375" style="26" customWidth="1"/>
    <col min="2" max="2" width="4.28515625" style="26" customWidth="1"/>
    <col min="3" max="3" width="30.7109375" style="26" customWidth="1"/>
    <col min="4" max="4" width="4.28515625" style="26" customWidth="1"/>
    <col min="5" max="5" width="30.7109375" style="26" customWidth="1"/>
    <col min="6" max="6" width="4.28515625" style="26" customWidth="1"/>
    <col min="7" max="7" width="11.5703125" style="26"/>
    <col min="8" max="8" width="4.28515625" style="26" customWidth="1"/>
    <col min="9" max="9" width="30.7109375" style="1" customWidth="1"/>
    <col min="10" max="16384" width="11.5703125" style="26"/>
  </cols>
  <sheetData>
    <row r="1" spans="1:9" ht="30" x14ac:dyDescent="0.25">
      <c r="A1" s="3" t="s">
        <v>208</v>
      </c>
      <c r="B1" s="3"/>
      <c r="C1" s="11" t="s">
        <v>82</v>
      </c>
      <c r="D1" s="11"/>
      <c r="E1" s="11" t="s">
        <v>92</v>
      </c>
      <c r="F1" s="3"/>
      <c r="G1" s="3" t="s">
        <v>24</v>
      </c>
      <c r="I1" s="3" t="s">
        <v>30</v>
      </c>
    </row>
    <row r="2" spans="1:9" x14ac:dyDescent="0.25">
      <c r="A2" s="21" t="s">
        <v>149</v>
      </c>
      <c r="B2" s="21"/>
      <c r="C2" s="21" t="s">
        <v>83</v>
      </c>
      <c r="D2" s="21"/>
      <c r="E2" s="21" t="s">
        <v>93</v>
      </c>
      <c r="F2" s="21"/>
      <c r="G2" s="1" t="s">
        <v>25</v>
      </c>
      <c r="I2" s="1" t="s">
        <v>34</v>
      </c>
    </row>
    <row r="3" spans="1:9" ht="60" x14ac:dyDescent="0.25">
      <c r="A3" s="21" t="s">
        <v>56</v>
      </c>
      <c r="B3" s="21"/>
      <c r="C3" s="21" t="s">
        <v>86</v>
      </c>
      <c r="D3" s="21"/>
      <c r="E3" s="21" t="s">
        <v>94</v>
      </c>
      <c r="F3" s="21"/>
      <c r="G3" s="1" t="s">
        <v>26</v>
      </c>
      <c r="I3" s="1" t="s">
        <v>13</v>
      </c>
    </row>
    <row r="4" spans="1:9" ht="30" x14ac:dyDescent="0.25">
      <c r="A4" s="21" t="s">
        <v>188</v>
      </c>
      <c r="B4" s="21"/>
      <c r="C4" s="21" t="s">
        <v>84</v>
      </c>
      <c r="D4" s="21"/>
      <c r="E4" s="21"/>
      <c r="F4" s="21"/>
      <c r="G4" s="1" t="s">
        <v>27</v>
      </c>
      <c r="I4" s="1" t="s">
        <v>31</v>
      </c>
    </row>
    <row r="5" spans="1:9" ht="30" x14ac:dyDescent="0.25">
      <c r="A5" s="21" t="s">
        <v>60</v>
      </c>
      <c r="B5" s="21"/>
      <c r="E5" s="21"/>
      <c r="F5" s="21"/>
      <c r="G5" s="1" t="s">
        <v>15</v>
      </c>
      <c r="I5" s="1" t="s">
        <v>32</v>
      </c>
    </row>
    <row r="6" spans="1:9" ht="30" x14ac:dyDescent="0.25">
      <c r="A6" s="21" t="s">
        <v>57</v>
      </c>
      <c r="B6" s="21"/>
      <c r="C6" s="21"/>
      <c r="D6" s="21"/>
      <c r="E6" s="21"/>
      <c r="F6" s="21"/>
      <c r="G6" s="1" t="s">
        <v>16</v>
      </c>
      <c r="I6" s="1" t="s">
        <v>33</v>
      </c>
    </row>
    <row r="7" spans="1:9" x14ac:dyDescent="0.25">
      <c r="A7" s="21" t="s">
        <v>58</v>
      </c>
      <c r="B7" s="21"/>
      <c r="E7" s="21"/>
      <c r="F7" s="21"/>
      <c r="G7" s="1" t="s">
        <v>17</v>
      </c>
      <c r="I7" s="1" t="s">
        <v>35</v>
      </c>
    </row>
    <row r="8" spans="1:9" x14ac:dyDescent="0.25">
      <c r="A8" s="21" t="s">
        <v>59</v>
      </c>
      <c r="G8" s="1" t="s">
        <v>18</v>
      </c>
      <c r="I8" s="1" t="s">
        <v>36</v>
      </c>
    </row>
    <row r="9" spans="1:9" ht="30" x14ac:dyDescent="0.25">
      <c r="A9" s="21" t="s">
        <v>103</v>
      </c>
      <c r="G9" s="1" t="s">
        <v>19</v>
      </c>
      <c r="I9" s="1" t="s">
        <v>37</v>
      </c>
    </row>
    <row r="10" spans="1:9" x14ac:dyDescent="0.25">
      <c r="A10" s="21" t="s">
        <v>46</v>
      </c>
      <c r="G10" s="1" t="s">
        <v>28</v>
      </c>
      <c r="I10" s="1" t="s">
        <v>38</v>
      </c>
    </row>
    <row r="11" spans="1:9" ht="30" x14ac:dyDescent="0.25">
      <c r="A11" s="21" t="s">
        <v>114</v>
      </c>
      <c r="G11" s="1" t="s">
        <v>20</v>
      </c>
    </row>
    <row r="12" spans="1:9" ht="30" x14ac:dyDescent="0.25">
      <c r="A12" s="21" t="s">
        <v>96</v>
      </c>
      <c r="G12" s="1" t="s">
        <v>29</v>
      </c>
    </row>
    <row r="13" spans="1:9" x14ac:dyDescent="0.25">
      <c r="A13" s="21" t="s">
        <v>89</v>
      </c>
      <c r="G13" s="1" t="s">
        <v>21</v>
      </c>
    </row>
    <row r="14" spans="1:9" x14ac:dyDescent="0.25">
      <c r="A14" s="21" t="s">
        <v>93</v>
      </c>
      <c r="G14" s="1" t="s">
        <v>22</v>
      </c>
    </row>
    <row r="15" spans="1:9" x14ac:dyDescent="0.25">
      <c r="A15" s="21" t="s">
        <v>90</v>
      </c>
      <c r="G15" s="1" t="s">
        <v>23</v>
      </c>
    </row>
    <row r="16" spans="1:9" x14ac:dyDescent="0.25">
      <c r="A16" s="21" t="s">
        <v>87</v>
      </c>
    </row>
    <row r="17" spans="1:1" ht="30" x14ac:dyDescent="0.25">
      <c r="A17" s="21" t="s">
        <v>88</v>
      </c>
    </row>
    <row r="18" spans="1:1" x14ac:dyDescent="0.25">
      <c r="A18" s="21"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ACCUEIL</vt:lpstr>
      <vt:lpstr>PLANCHER A EMETTEUR THERMIQUE</vt:lpstr>
      <vt:lpstr>CHAPES</vt:lpstr>
      <vt:lpstr>ACCESSOIRE_PREPARATION</vt:lpstr>
      <vt:lpstr>REVETEMENTS DE SOL</vt:lpstr>
      <vt:lpstr>SUIVI VERSION</vt:lpstr>
      <vt:lpstr>LISTES</vt:lpstr>
      <vt:lpstr>ACCESSOIRE_PREPARATION!Impression_des_titres</vt:lpstr>
      <vt:lpstr>CHAPES!Impression_des_titres</vt:lpstr>
      <vt:lpstr>'PLANCHER A EMETTEUR THERMIQUE'!Impression_des_titres</vt:lpstr>
      <vt:lpstr>'REVETEMENTS DE SOL'!Impression_des_titres</vt:lpstr>
      <vt:lpstr>LISTE_GS</vt:lpstr>
      <vt:lpstr>TYPE_DOCUMENT</vt:lpstr>
      <vt:lpstr>TYPE_PREPARATION_ACCESSOIRES</vt:lpstr>
      <vt:lpstr>TYPE_PROCEDE_CHAUFFANT</vt:lpstr>
      <vt:lpstr>TYPE_PROCEDE_SOL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dc:creator>
  <cp:lastModifiedBy>SD</cp:lastModifiedBy>
  <cp:lastPrinted>2020-01-09T09:37:47Z</cp:lastPrinted>
  <dcterms:created xsi:type="dcterms:W3CDTF">2019-10-04T09:10:41Z</dcterms:created>
  <dcterms:modified xsi:type="dcterms:W3CDTF">2022-04-12T12:48:21Z</dcterms:modified>
</cp:coreProperties>
</file>